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omi_Otsu\Desktop\"/>
    </mc:Choice>
  </mc:AlternateContent>
  <bookViews>
    <workbookView xWindow="0" yWindow="0" windowWidth="28800" windowHeight="12180"/>
  </bookViews>
  <sheets>
    <sheet name="歩登録状況(07.15)" sheetId="6" r:id="rId1"/>
  </sheets>
  <definedNames>
    <definedName name="_xlnm._FilterDatabase" localSheetId="0" hidden="1">'歩登録状況(07.15)'!$A$5:$N$80</definedName>
    <definedName name="_xlnm.Print_Area" localSheetId="0">'歩登録状況(07.15)'!$B$1:$I$85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6" l="1"/>
  <c r="F30" i="6"/>
  <c r="E30" i="6"/>
  <c r="H35" i="6" l="1"/>
  <c r="F35" i="6"/>
  <c r="K35" i="6" s="1"/>
  <c r="E35" i="6"/>
  <c r="H33" i="6"/>
  <c r="F33" i="6"/>
  <c r="E33" i="6"/>
  <c r="K34" i="6"/>
  <c r="I34" i="6"/>
  <c r="G34" i="6"/>
  <c r="H28" i="6"/>
  <c r="F28" i="6"/>
  <c r="E28" i="6"/>
  <c r="K29" i="6"/>
  <c r="I29" i="6"/>
  <c r="G29" i="6"/>
  <c r="I35" i="6" l="1"/>
  <c r="G35" i="6"/>
  <c r="K77" i="6"/>
  <c r="K75" i="6"/>
  <c r="K74" i="6"/>
  <c r="K73" i="6"/>
  <c r="K72" i="6"/>
  <c r="K71" i="6"/>
  <c r="K70" i="6"/>
  <c r="K21" i="6"/>
  <c r="K20" i="6"/>
  <c r="K42" i="6"/>
  <c r="K41" i="6"/>
  <c r="K39" i="6"/>
  <c r="K38" i="6"/>
  <c r="K36" i="6"/>
  <c r="K33" i="6"/>
  <c r="K31" i="6"/>
  <c r="K32" i="6"/>
  <c r="K28" i="6"/>
  <c r="K27" i="6"/>
  <c r="K26" i="6"/>
  <c r="K24" i="6"/>
  <c r="K23" i="6"/>
  <c r="K68" i="6"/>
  <c r="K55" i="6"/>
  <c r="K54" i="6"/>
  <c r="K67" i="6"/>
  <c r="K66" i="6"/>
  <c r="K64" i="6"/>
  <c r="K63" i="6"/>
  <c r="K61" i="6"/>
  <c r="K60" i="6"/>
  <c r="K58" i="6"/>
  <c r="K57" i="6"/>
  <c r="K52" i="6"/>
  <c r="K51" i="6"/>
  <c r="K49" i="6"/>
  <c r="K48" i="6"/>
  <c r="K46" i="6"/>
  <c r="K45" i="6"/>
  <c r="K18" i="6"/>
  <c r="K17" i="6"/>
  <c r="K16" i="6"/>
  <c r="K15" i="6"/>
  <c r="K13" i="6"/>
  <c r="K12" i="6"/>
  <c r="K11" i="6"/>
  <c r="K9" i="6"/>
  <c r="K8" i="6"/>
  <c r="K7" i="6"/>
  <c r="J76" i="6"/>
  <c r="J22" i="6"/>
  <c r="J40" i="6"/>
  <c r="J37" i="6"/>
  <c r="J30" i="6"/>
  <c r="J25" i="6"/>
  <c r="J53" i="6"/>
  <c r="J65" i="6"/>
  <c r="J62" i="6"/>
  <c r="J59" i="6"/>
  <c r="J56" i="6"/>
  <c r="J50" i="6"/>
  <c r="J47" i="6"/>
  <c r="J44" i="6"/>
  <c r="J14" i="6"/>
  <c r="J10" i="6"/>
  <c r="J6" i="6"/>
  <c r="I7" i="6"/>
  <c r="J19" i="6" l="1"/>
  <c r="J69" i="6"/>
  <c r="J43" i="6"/>
  <c r="J78" i="6" l="1"/>
  <c r="I72" i="6"/>
  <c r="G72" i="6"/>
  <c r="I12" i="6" l="1"/>
  <c r="I77" i="6" l="1"/>
  <c r="I75" i="6"/>
  <c r="I74" i="6"/>
  <c r="I73" i="6"/>
  <c r="I71" i="6"/>
  <c r="I70" i="6"/>
  <c r="I21" i="6"/>
  <c r="I20" i="6"/>
  <c r="I42" i="6"/>
  <c r="I41" i="6"/>
  <c r="I39" i="6"/>
  <c r="I38" i="6"/>
  <c r="I36" i="6"/>
  <c r="I33" i="6"/>
  <c r="I31" i="6"/>
  <c r="I32" i="6"/>
  <c r="I28" i="6"/>
  <c r="I27" i="6"/>
  <c r="I26" i="6"/>
  <c r="I24" i="6"/>
  <c r="I23" i="6"/>
  <c r="I68" i="6"/>
  <c r="I55" i="6"/>
  <c r="I54" i="6"/>
  <c r="I67" i="6"/>
  <c r="I66" i="6"/>
  <c r="I64" i="6"/>
  <c r="I63" i="6"/>
  <c r="I61" i="6"/>
  <c r="I60" i="6"/>
  <c r="I58" i="6"/>
  <c r="I57" i="6"/>
  <c r="I52" i="6"/>
  <c r="I51" i="6"/>
  <c r="I49" i="6"/>
  <c r="I48" i="6"/>
  <c r="I46" i="6"/>
  <c r="I45" i="6"/>
  <c r="I18" i="6"/>
  <c r="I17" i="6"/>
  <c r="I16" i="6"/>
  <c r="I15" i="6"/>
  <c r="I13" i="6"/>
  <c r="I11" i="6"/>
  <c r="I9" i="6"/>
  <c r="I8" i="6"/>
  <c r="G77" i="6" l="1"/>
  <c r="H76" i="6"/>
  <c r="F76" i="6"/>
  <c r="K76" i="6" s="1"/>
  <c r="E76" i="6"/>
  <c r="G75" i="6"/>
  <c r="G74" i="6"/>
  <c r="G73" i="6"/>
  <c r="G71" i="6"/>
  <c r="G70" i="6"/>
  <c r="H22" i="6"/>
  <c r="F22" i="6"/>
  <c r="E22" i="6"/>
  <c r="G21" i="6"/>
  <c r="G20" i="6"/>
  <c r="G42" i="6"/>
  <c r="G41" i="6"/>
  <c r="H40" i="6"/>
  <c r="F40" i="6"/>
  <c r="E40" i="6"/>
  <c r="G39" i="6"/>
  <c r="G38" i="6"/>
  <c r="H37" i="6"/>
  <c r="F37" i="6"/>
  <c r="E37" i="6"/>
  <c r="G36" i="6"/>
  <c r="G33" i="6"/>
  <c r="G31" i="6"/>
  <c r="G32" i="6"/>
  <c r="G28" i="6"/>
  <c r="G27" i="6"/>
  <c r="G26" i="6"/>
  <c r="H25" i="6"/>
  <c r="F25" i="6"/>
  <c r="E25" i="6"/>
  <c r="G24" i="6"/>
  <c r="G23" i="6"/>
  <c r="G68" i="6"/>
  <c r="G55" i="6"/>
  <c r="G54" i="6"/>
  <c r="H53" i="6"/>
  <c r="F53" i="6"/>
  <c r="E53" i="6"/>
  <c r="G67" i="6"/>
  <c r="G66" i="6"/>
  <c r="H65" i="6"/>
  <c r="F65" i="6"/>
  <c r="E65" i="6"/>
  <c r="G64" i="6"/>
  <c r="G63" i="6"/>
  <c r="H62" i="6"/>
  <c r="F62" i="6"/>
  <c r="E62" i="6"/>
  <c r="G61" i="6"/>
  <c r="G60" i="6"/>
  <c r="H59" i="6"/>
  <c r="F59" i="6"/>
  <c r="E59" i="6"/>
  <c r="G58" i="6"/>
  <c r="G57" i="6"/>
  <c r="H56" i="6"/>
  <c r="F56" i="6"/>
  <c r="E56" i="6"/>
  <c r="G52" i="6"/>
  <c r="G51" i="6"/>
  <c r="H50" i="6"/>
  <c r="F50" i="6"/>
  <c r="E50" i="6"/>
  <c r="G49" i="6"/>
  <c r="G48" i="6"/>
  <c r="H47" i="6"/>
  <c r="F47" i="6"/>
  <c r="E47" i="6"/>
  <c r="G46" i="6"/>
  <c r="G45" i="6"/>
  <c r="H44" i="6"/>
  <c r="F44" i="6"/>
  <c r="E44" i="6"/>
  <c r="G18" i="6"/>
  <c r="G17" i="6"/>
  <c r="G16" i="6"/>
  <c r="G15" i="6"/>
  <c r="H14" i="6"/>
  <c r="F14" i="6"/>
  <c r="K14" i="6" s="1"/>
  <c r="E14" i="6"/>
  <c r="G13" i="6"/>
  <c r="G12" i="6"/>
  <c r="G11" i="6"/>
  <c r="H10" i="6"/>
  <c r="F10" i="6"/>
  <c r="K10" i="6" s="1"/>
  <c r="E10" i="6"/>
  <c r="G9" i="6"/>
  <c r="G8" i="6"/>
  <c r="G7" i="6"/>
  <c r="H6" i="6"/>
  <c r="F6" i="6"/>
  <c r="K6" i="6" s="1"/>
  <c r="E6" i="6"/>
  <c r="I6" i="6" l="1"/>
  <c r="K56" i="6"/>
  <c r="K53" i="6"/>
  <c r="K44" i="6"/>
  <c r="K47" i="6"/>
  <c r="K62" i="6"/>
  <c r="K30" i="6"/>
  <c r="K40" i="6"/>
  <c r="K25" i="6"/>
  <c r="K59" i="6"/>
  <c r="K37" i="6"/>
  <c r="K22" i="6"/>
  <c r="K50" i="6"/>
  <c r="K65" i="6"/>
  <c r="I50" i="6"/>
  <c r="I65" i="6"/>
  <c r="H69" i="6"/>
  <c r="I62" i="6"/>
  <c r="G47" i="6"/>
  <c r="I14" i="6"/>
  <c r="I30" i="6"/>
  <c r="I47" i="6"/>
  <c r="I40" i="6"/>
  <c r="I56" i="6"/>
  <c r="I25" i="6"/>
  <c r="I44" i="6"/>
  <c r="I59" i="6"/>
  <c r="I37" i="6"/>
  <c r="I22" i="6"/>
  <c r="I76" i="6"/>
  <c r="I10" i="6"/>
  <c r="I53" i="6"/>
  <c r="H19" i="6"/>
  <c r="G14" i="6"/>
  <c r="G10" i="6"/>
  <c r="G53" i="6"/>
  <c r="G56" i="6"/>
  <c r="G65" i="6"/>
  <c r="G62" i="6"/>
  <c r="G44" i="6"/>
  <c r="G25" i="6"/>
  <c r="G76" i="6"/>
  <c r="G22" i="6"/>
  <c r="F43" i="6"/>
  <c r="K43" i="6" s="1"/>
  <c r="G40" i="6"/>
  <c r="H43" i="6"/>
  <c r="G37" i="6"/>
  <c r="G30" i="6"/>
  <c r="G59" i="6"/>
  <c r="G50" i="6"/>
  <c r="E69" i="6"/>
  <c r="G6" i="6"/>
  <c r="E19" i="6"/>
  <c r="F69" i="6"/>
  <c r="K69" i="6" s="1"/>
  <c r="F19" i="6"/>
  <c r="E43" i="6"/>
  <c r="F78" i="6" l="1"/>
  <c r="K78" i="6" s="1"/>
  <c r="K19" i="6"/>
  <c r="H78" i="6"/>
  <c r="I43" i="6"/>
  <c r="E78" i="6"/>
  <c r="I69" i="6"/>
  <c r="I19" i="6"/>
  <c r="G43" i="6"/>
  <c r="G69" i="6"/>
  <c r="G19" i="6"/>
  <c r="I78" i="6" l="1"/>
  <c r="G78" i="6"/>
</calcChain>
</file>

<file path=xl/sharedStrings.xml><?xml version="1.0" encoding="utf-8"?>
<sst xmlns="http://schemas.openxmlformats.org/spreadsheetml/2006/main" count="103" uniqueCount="83">
  <si>
    <t>本部</t>
  </si>
  <si>
    <t>地域</t>
  </si>
  <si>
    <t>直営支店</t>
  </si>
  <si>
    <t>工場</t>
  </si>
  <si>
    <t>直営店</t>
  </si>
  <si>
    <t>和倉ダスキン　　　　　　　　　　　　　　　　　　　　　　　　　　　　　　　　　　　　　　　　　　　　　　　　　　　　　　</t>
  </si>
  <si>
    <t>小野ダスキン　　　　　　　　　　　　　　　　　　　　　　　　　　　　　　　　　　　　　　　　　　　　　　　　　　　　　　</t>
  </si>
  <si>
    <t>プロダクト中四国</t>
    <rPh sb="5" eb="6">
      <t>ナカ</t>
    </rPh>
    <rPh sb="6" eb="8">
      <t>シコク</t>
    </rPh>
    <phoneticPr fontId="4"/>
  </si>
  <si>
    <t>プロダクト北海道</t>
    <rPh sb="5" eb="8">
      <t>ホッカイドウ</t>
    </rPh>
    <phoneticPr fontId="4"/>
  </si>
  <si>
    <t>プロダクト東関東</t>
    <rPh sb="5" eb="6">
      <t>ヒガシ</t>
    </rPh>
    <rPh sb="6" eb="8">
      <t>カントウ</t>
    </rPh>
    <phoneticPr fontId="4"/>
  </si>
  <si>
    <t>プロダクト九州</t>
    <rPh sb="5" eb="7">
      <t>キュウシュウ</t>
    </rPh>
    <phoneticPr fontId="4"/>
  </si>
  <si>
    <t>事業グループ</t>
  </si>
  <si>
    <t xml:space="preserve">有資格者数
（被保険者）
</t>
    <phoneticPr fontId="3"/>
  </si>
  <si>
    <t>登録率</t>
    <phoneticPr fontId="3"/>
  </si>
  <si>
    <t>フードグループ</t>
    <phoneticPr fontId="3"/>
  </si>
  <si>
    <t>合計</t>
  </si>
  <si>
    <t>合計</t>
    <rPh sb="0" eb="2">
      <t>ゴウケイ</t>
    </rPh>
    <phoneticPr fontId="3"/>
  </si>
  <si>
    <t>サーヴ関係会社</t>
    <phoneticPr fontId="3"/>
  </si>
  <si>
    <t>本店</t>
  </si>
  <si>
    <t>本店</t>
    <phoneticPr fontId="3"/>
  </si>
  <si>
    <t>プロダクト関係会社</t>
    <rPh sb="5" eb="7">
      <t>カンケイ</t>
    </rPh>
    <rPh sb="7" eb="9">
      <t>カイシャ</t>
    </rPh>
    <phoneticPr fontId="3"/>
  </si>
  <si>
    <t>㈱ダスキン
ヘルスケア</t>
    <phoneticPr fontId="3"/>
  </si>
  <si>
    <t>その他</t>
    <rPh sb="2" eb="3">
      <t>タ</t>
    </rPh>
    <phoneticPr fontId="3"/>
  </si>
  <si>
    <t xml:space="preserve">登録者数
（被保険者）
</t>
    <phoneticPr fontId="3"/>
  </si>
  <si>
    <t>訪販グループ
法人</t>
    <rPh sb="0" eb="2">
      <t>ホウハン</t>
    </rPh>
    <rPh sb="7" eb="9">
      <t>ホウジン</t>
    </rPh>
    <phoneticPr fontId="3"/>
  </si>
  <si>
    <t>生産本部</t>
    <rPh sb="0" eb="2">
      <t>セイサン</t>
    </rPh>
    <rPh sb="2" eb="4">
      <t>ホンブ</t>
    </rPh>
    <phoneticPr fontId="3"/>
  </si>
  <si>
    <t>本社等</t>
    <rPh sb="0" eb="2">
      <t>ホンシャ</t>
    </rPh>
    <rPh sb="2" eb="3">
      <t>ナド</t>
    </rPh>
    <phoneticPr fontId="3"/>
  </si>
  <si>
    <t>サーヴ東海北陸</t>
    <rPh sb="3" eb="5">
      <t>トウカイ</t>
    </rPh>
    <rPh sb="5" eb="7">
      <t>ホクリク</t>
    </rPh>
    <phoneticPr fontId="3"/>
  </si>
  <si>
    <t>サーヴ九州</t>
    <rPh sb="3" eb="5">
      <t>キュウシュウ</t>
    </rPh>
    <phoneticPr fontId="3"/>
  </si>
  <si>
    <t>シャトル東京</t>
    <rPh sb="4" eb="6">
      <t>トウキョウ</t>
    </rPh>
    <phoneticPr fontId="3"/>
  </si>
  <si>
    <t>千葉東工場　　　　　　　　　　　　　　　　　　　　　　　　　　　　　　　　　　　　　　　　　　　　　　</t>
    <phoneticPr fontId="3"/>
  </si>
  <si>
    <t>埼玉中央工場　　　　　　　　　　　　　　　　　　　　　　　　　　　　　　　　　　　　　　　　　　　　　</t>
    <phoneticPr fontId="3"/>
  </si>
  <si>
    <t>広島中央工場　　　　　　　　　　　　　　　　　　　　　　　　　　　　　　　　　　　　　　　　　　　　　</t>
    <phoneticPr fontId="3"/>
  </si>
  <si>
    <t>愛媛工場　　　　　　　　　　　　　　　　　　　　　　　　　　　　　　　　　　　　　　　　　　　　　　　</t>
    <phoneticPr fontId="3"/>
  </si>
  <si>
    <t>熊本中央工場　　　　　　　　　　　　　　　　　　　　　　　　　　　　　　　　　　　　　　　　　　　　　　</t>
    <phoneticPr fontId="3"/>
  </si>
  <si>
    <t>沖縄工場　　　　　　　　　　　　　　　　　　　　　　　　　　　　　　　　　　　　　　　　　　　　　　　　</t>
    <phoneticPr fontId="3"/>
  </si>
  <si>
    <t>本社</t>
    <rPh sb="0" eb="2">
      <t>ホンシャ</t>
    </rPh>
    <phoneticPr fontId="2"/>
  </si>
  <si>
    <t>ｱｶｳﾝﾄ</t>
    <phoneticPr fontId="3"/>
  </si>
  <si>
    <t>任意継続</t>
    <rPh sb="0" eb="2">
      <t>ニンイ</t>
    </rPh>
    <rPh sb="2" eb="4">
      <t>ケイゾク</t>
    </rPh>
    <phoneticPr fontId="3"/>
  </si>
  <si>
    <t>総合計</t>
    <rPh sb="0" eb="1">
      <t>ソウ</t>
    </rPh>
    <rPh sb="1" eb="3">
      <t>ゴウケイ</t>
    </rPh>
    <phoneticPr fontId="3"/>
  </si>
  <si>
    <t>支店</t>
    <phoneticPr fontId="3"/>
  </si>
  <si>
    <t>エバーフレッシュ函館　　　　　　　　　　　　　　　　　　　　　　　　　　　　　　　　　　　　</t>
    <phoneticPr fontId="3"/>
  </si>
  <si>
    <t>サーヴ北海道</t>
    <phoneticPr fontId="3"/>
  </si>
  <si>
    <t>プロダクト東北　　　　　　　　　　　　　　　　　　　　　　　　　　　　　　　　　　　　　　　　　　　　　</t>
    <phoneticPr fontId="3"/>
  </si>
  <si>
    <t>ダスキン共益　　　　　　　　　　　　　　　　　　　　　　　　　　　　　　　　　　　　　　　</t>
    <phoneticPr fontId="3"/>
  </si>
  <si>
    <t>道央中央工場　　　　　　　　　　　　　　　　　　　　　　　　　　　　　　　　　　　　　　　　　　　　　</t>
    <phoneticPr fontId="3"/>
  </si>
  <si>
    <t>道北工場　　　　　　　　　　　　　　　　　　　　　　　　　　　　　　　　　　　　　　　　　　　　　　　</t>
    <phoneticPr fontId="3"/>
  </si>
  <si>
    <t>プロダクト東海　　　　　　　　　　　　　　　　　　　　　　　　　　　　　　　　　　　　　　　　　　　　　　</t>
    <phoneticPr fontId="3"/>
  </si>
  <si>
    <t>サーヴ東北</t>
    <phoneticPr fontId="3"/>
  </si>
  <si>
    <t>サーヴ北関東</t>
    <phoneticPr fontId="3"/>
  </si>
  <si>
    <t>サーヴ中国四国</t>
    <phoneticPr fontId="3"/>
  </si>
  <si>
    <t>ダスキン愛の輪基金　　　　　　　　　　　　　　　　　　　　　　　　　　　　　　　　　　　</t>
    <phoneticPr fontId="3"/>
  </si>
  <si>
    <t>ダスキン健康保険組合　　　　　　　　　　　　　　　　　　　　　　　　　　　　　　　　　　　　　　　　</t>
    <phoneticPr fontId="3"/>
  </si>
  <si>
    <t>サーヴ近畿</t>
    <phoneticPr fontId="3"/>
  </si>
  <si>
    <t>エムディフード　　　　　　　　　　　　　　　　　　　　　　　　　　　　　　　　　　　　　　　</t>
    <phoneticPr fontId="3"/>
  </si>
  <si>
    <t>ダスキン伊那</t>
    <phoneticPr fontId="3"/>
  </si>
  <si>
    <t>㈱ダスキン</t>
    <phoneticPr fontId="3"/>
  </si>
  <si>
    <t>かつアンドかつ</t>
    <phoneticPr fontId="3"/>
  </si>
  <si>
    <t>2人以上のチーム</t>
    <rPh sb="1" eb="2">
      <t>リ</t>
    </rPh>
    <rPh sb="2" eb="4">
      <t>イジョウ</t>
    </rPh>
    <phoneticPr fontId="3"/>
  </si>
  <si>
    <t>参加人数</t>
    <rPh sb="0" eb="2">
      <t>サンカ</t>
    </rPh>
    <phoneticPr fontId="3"/>
  </si>
  <si>
    <t>参加率</t>
    <rPh sb="0" eb="2">
      <t>サンカ</t>
    </rPh>
    <phoneticPr fontId="3"/>
  </si>
  <si>
    <t>チーム数</t>
    <rPh sb="3" eb="4">
      <t>スウ</t>
    </rPh>
    <phoneticPr fontId="3"/>
  </si>
  <si>
    <t>健診閲覧コード入力状況</t>
    <rPh sb="0" eb="2">
      <t>ケンシン</t>
    </rPh>
    <rPh sb="2" eb="4">
      <t>エツラン</t>
    </rPh>
    <rPh sb="7" eb="9">
      <t>ニュウリョク</t>
    </rPh>
    <rPh sb="9" eb="11">
      <t>ジョウキョウ</t>
    </rPh>
    <phoneticPr fontId="3"/>
  </si>
  <si>
    <t xml:space="preserve">入力者数
（被保険者）
</t>
    <rPh sb="0" eb="2">
      <t>ニュウリョク</t>
    </rPh>
    <phoneticPr fontId="3"/>
  </si>
  <si>
    <t>入力率</t>
    <rPh sb="0" eb="2">
      <t>ニュウリョク</t>
    </rPh>
    <phoneticPr fontId="3"/>
  </si>
  <si>
    <t>東京多摩中央工場　　　　　　</t>
    <phoneticPr fontId="3"/>
  </si>
  <si>
    <t>プロダクト西関東　　　　　　　　　　　　　　　　　　　　　　　　　　　　　　　　　　</t>
    <phoneticPr fontId="3"/>
  </si>
  <si>
    <t>仙台中央工場</t>
    <rPh sb="0" eb="2">
      <t>センダイ</t>
    </rPh>
    <rPh sb="2" eb="4">
      <t>チュウオウ</t>
    </rPh>
    <rPh sb="4" eb="6">
      <t>コウジョウ</t>
    </rPh>
    <phoneticPr fontId="3"/>
  </si>
  <si>
    <t>愛知中央工場</t>
    <rPh sb="0" eb="2">
      <t>アイチ</t>
    </rPh>
    <rPh sb="2" eb="4">
      <t>チュウオウ</t>
    </rPh>
    <rPh sb="4" eb="6">
      <t>コウジョウ</t>
    </rPh>
    <phoneticPr fontId="3"/>
  </si>
  <si>
    <t>支部</t>
    <rPh sb="0" eb="2">
      <t>シブ</t>
    </rPh>
    <phoneticPr fontId="3"/>
  </si>
  <si>
    <t>有資格者：</t>
    <rPh sb="0" eb="4">
      <t>ユウシカクシャ</t>
    </rPh>
    <phoneticPr fontId="3"/>
  </si>
  <si>
    <t>登録者：</t>
    <rPh sb="0" eb="3">
      <t>トウロクシャ</t>
    </rPh>
    <phoneticPr fontId="3"/>
  </si>
  <si>
    <t>健診閲覧コード認証者：</t>
    <rPh sb="0" eb="2">
      <t>ケンシン</t>
    </rPh>
    <rPh sb="2" eb="4">
      <t>エツラン</t>
    </rPh>
    <rPh sb="7" eb="9">
      <t>ニンショウ</t>
    </rPh>
    <rPh sb="9" eb="10">
      <t>シャ</t>
    </rPh>
    <phoneticPr fontId="3"/>
  </si>
  <si>
    <t>母数：</t>
    <rPh sb="0" eb="2">
      <t>ボスウ</t>
    </rPh>
    <phoneticPr fontId="3"/>
  </si>
  <si>
    <t>有資格者のうち、KenCoMへメールアドレス登録のあった方</t>
    <rPh sb="0" eb="4">
      <t>ユウシカクシャ</t>
    </rPh>
    <rPh sb="22" eb="24">
      <t>トウロク</t>
    </rPh>
    <rPh sb="28" eb="29">
      <t>カタ</t>
    </rPh>
    <phoneticPr fontId="3"/>
  </si>
  <si>
    <t>登録者のうち健診閲覧コードステータス「本人認証済み」の方</t>
    <rPh sb="0" eb="3">
      <t>トウロクシャ</t>
    </rPh>
    <rPh sb="6" eb="10">
      <t>ケンシンエツラン</t>
    </rPh>
    <rPh sb="19" eb="21">
      <t>ホンニン</t>
    </rPh>
    <rPh sb="21" eb="23">
      <t>ニンショウ</t>
    </rPh>
    <rPh sb="23" eb="24">
      <t>ズ</t>
    </rPh>
    <rPh sb="27" eb="28">
      <t>カタ</t>
    </rPh>
    <phoneticPr fontId="3"/>
  </si>
  <si>
    <t>登録者のうち健診閲覧コードステータス「使用不可」の方を除いた方</t>
    <rPh sb="0" eb="3">
      <t>トウロクシャ</t>
    </rPh>
    <rPh sb="6" eb="10">
      <t>ケンシンエツラン</t>
    </rPh>
    <rPh sb="19" eb="21">
      <t>シヨウ</t>
    </rPh>
    <rPh sb="21" eb="23">
      <t>フカ</t>
    </rPh>
    <rPh sb="25" eb="26">
      <t>カタ</t>
    </rPh>
    <rPh sb="27" eb="28">
      <t>ノゾ</t>
    </rPh>
    <rPh sb="30" eb="31">
      <t>カタ</t>
    </rPh>
    <phoneticPr fontId="3"/>
  </si>
  <si>
    <t>・事業グループ(所属）は2019年8月1日時点です。</t>
    <rPh sb="8" eb="10">
      <t>ショゾク</t>
    </rPh>
    <rPh sb="16" eb="17">
      <t>ネン</t>
    </rPh>
    <rPh sb="18" eb="19">
      <t>ガツ</t>
    </rPh>
    <rPh sb="20" eb="21">
      <t>カ</t>
    </rPh>
    <rPh sb="21" eb="23">
      <t>ジテン</t>
    </rPh>
    <phoneticPr fontId="3"/>
  </si>
  <si>
    <t>・2019年7月15日時点のKenCoM有資格者および登録状況をもとに算出しています。</t>
    <rPh sb="5" eb="6">
      <t>ネン</t>
    </rPh>
    <rPh sb="7" eb="8">
      <t>ガツ</t>
    </rPh>
    <rPh sb="10" eb="11">
      <t>ニチ</t>
    </rPh>
    <rPh sb="11" eb="13">
      <t>ジテン</t>
    </rPh>
    <rPh sb="20" eb="21">
      <t>ユウ</t>
    </rPh>
    <rPh sb="21" eb="23">
      <t>シカク</t>
    </rPh>
    <rPh sb="23" eb="24">
      <t>シャ</t>
    </rPh>
    <rPh sb="27" eb="29">
      <t>トウロク</t>
    </rPh>
    <rPh sb="29" eb="31">
      <t>ジョウキョウ</t>
    </rPh>
    <rPh sb="35" eb="37">
      <t>サンシュツ</t>
    </rPh>
    <phoneticPr fontId="3"/>
  </si>
  <si>
    <t>Ｋｅｎｃｏｍ登録状況 （2019年7月15日（月）現在）</t>
    <rPh sb="23" eb="24">
      <t>ゲツ</t>
    </rPh>
    <phoneticPr fontId="3"/>
  </si>
  <si>
    <t>7月15日（月）時点のＫｅｎｃｏｍ登録状況</t>
    <rPh sb="6" eb="7">
      <t>ゲツ</t>
    </rPh>
    <phoneticPr fontId="3"/>
  </si>
  <si>
    <t>Ｋｅｎｃｏｍリスト掲載者および2019年7月15日時点の在籍者から健診閲覧コード「使用不可」を除いた方</t>
    <rPh sb="9" eb="11">
      <t>ケイサイ</t>
    </rPh>
    <rPh sb="11" eb="12">
      <t>シャ</t>
    </rPh>
    <rPh sb="19" eb="20">
      <t>ネン</t>
    </rPh>
    <rPh sb="21" eb="22">
      <t>ガツ</t>
    </rPh>
    <rPh sb="24" eb="25">
      <t>ニチ</t>
    </rPh>
    <rPh sb="25" eb="27">
      <t>ジテン</t>
    </rPh>
    <rPh sb="28" eb="30">
      <t>ザイセキ</t>
    </rPh>
    <rPh sb="30" eb="31">
      <t>シャ</t>
    </rPh>
    <rPh sb="33" eb="35">
      <t>ケンシン</t>
    </rPh>
    <rPh sb="35" eb="37">
      <t>エツラン</t>
    </rPh>
    <rPh sb="41" eb="43">
      <t>シヨウ</t>
    </rPh>
    <rPh sb="43" eb="45">
      <t>フカ</t>
    </rPh>
    <rPh sb="47" eb="48">
      <t>ノゾ</t>
    </rPh>
    <rPh sb="50" eb="51">
      <t>カタ</t>
    </rPh>
    <phoneticPr fontId="3"/>
  </si>
  <si>
    <t>・Ｋｅｎｃｏｍ有資格者および登録状況は2019年7月15日時点をもとに算出しています。</t>
    <rPh sb="7" eb="11">
      <t>ユウシカクシャ</t>
    </rPh>
    <rPh sb="14" eb="16">
      <t>トウロク</t>
    </rPh>
    <rPh sb="16" eb="18">
      <t>ジョウキョウ</t>
    </rPh>
    <rPh sb="23" eb="24">
      <t>ネン</t>
    </rPh>
    <rPh sb="25" eb="26">
      <t>ガツ</t>
    </rPh>
    <rPh sb="28" eb="29">
      <t>ニチ</t>
    </rPh>
    <rPh sb="29" eb="31">
      <t>ジテン</t>
    </rPh>
    <rPh sb="35" eb="37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</si>
</sst>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HGP創英角ｺﾞｼｯｸUB"/>
      <family val="3"/>
      <charset val="128"/>
    </font>
    <font>
      <sz val="10.5"/>
      <color rgb="FF000000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46" xfId="0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0" xfId="0" applyNumberFormat="1">
      <alignment vertical="center"/>
    </xf>
    <xf numFmtId="176" fontId="0" fillId="0" borderId="12" xfId="1" applyNumberFormat="1" applyFon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5" xfId="1" applyNumberFormat="1" applyFont="1" applyFill="1" applyBorder="1" applyAlignment="1">
      <alignment horizontal="center"/>
    </xf>
    <xf numFmtId="176" fontId="0" fillId="0" borderId="15" xfId="1" applyNumberFormat="1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50" xfId="1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78" fontId="0" fillId="0" borderId="31" xfId="1" applyNumberFormat="1" applyFont="1" applyFill="1" applyBorder="1" applyAlignment="1">
      <alignment horizontal="center"/>
    </xf>
    <xf numFmtId="178" fontId="0" fillId="0" borderId="22" xfId="1" applyNumberFormat="1" applyFont="1" applyFill="1" applyBorder="1" applyAlignment="1">
      <alignment horizont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49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center" vertical="center"/>
    </xf>
    <xf numFmtId="178" fontId="0" fillId="3" borderId="27" xfId="0" applyNumberFormat="1" applyFill="1" applyBorder="1" applyAlignment="1">
      <alignment horizontal="center" vertical="center"/>
    </xf>
    <xf numFmtId="177" fontId="0" fillId="3" borderId="35" xfId="0" applyNumberFormat="1" applyFill="1" applyBorder="1" applyAlignment="1">
      <alignment horizontal="center" vertical="center"/>
    </xf>
    <xf numFmtId="177" fontId="0" fillId="3" borderId="14" xfId="0" applyNumberFormat="1" applyFill="1" applyBorder="1" applyAlignment="1">
      <alignment horizontal="center" vertical="center"/>
    </xf>
    <xf numFmtId="178" fontId="0" fillId="3" borderId="22" xfId="1" applyNumberFormat="1" applyFont="1" applyFill="1" applyBorder="1" applyAlignment="1">
      <alignment horizontal="center"/>
    </xf>
    <xf numFmtId="177" fontId="0" fillId="3" borderId="33" xfId="0" applyNumberFormat="1" applyFill="1" applyBorder="1" applyAlignment="1">
      <alignment horizontal="center" vertical="center"/>
    </xf>
    <xf numFmtId="178" fontId="0" fillId="3" borderId="22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176" fontId="0" fillId="3" borderId="34" xfId="0" applyNumberFormat="1" applyFill="1" applyBorder="1" applyAlignment="1">
      <alignment horizontal="center" vertical="center"/>
    </xf>
    <xf numFmtId="176" fontId="0" fillId="3" borderId="12" xfId="1" applyNumberFormat="1" applyFont="1" applyFill="1" applyBorder="1" applyAlignment="1">
      <alignment horizontal="center" vertical="center"/>
    </xf>
    <xf numFmtId="176" fontId="0" fillId="3" borderId="15" xfId="1" applyNumberFormat="1" applyFont="1" applyFill="1" applyBorder="1" applyAlignment="1">
      <alignment horizontal="center"/>
    </xf>
    <xf numFmtId="176" fontId="0" fillId="3" borderId="12" xfId="0" applyNumberFormat="1" applyFill="1" applyBorder="1" applyAlignment="1">
      <alignment horizontal="center" vertical="center"/>
    </xf>
    <xf numFmtId="176" fontId="0" fillId="3" borderId="15" xfId="1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178" fontId="0" fillId="3" borderId="33" xfId="0" applyNumberFormat="1" applyFill="1" applyBorder="1" applyAlignment="1">
      <alignment horizontal="center" vertical="center"/>
    </xf>
    <xf numFmtId="178" fontId="0" fillId="0" borderId="35" xfId="1" applyNumberFormat="1" applyFont="1" applyFill="1" applyBorder="1" applyAlignment="1">
      <alignment horizontal="center"/>
    </xf>
    <xf numFmtId="178" fontId="0" fillId="3" borderId="35" xfId="1" applyNumberFormat="1" applyFont="1" applyFill="1" applyBorder="1" applyAlignment="1">
      <alignment horizontal="center"/>
    </xf>
    <xf numFmtId="178" fontId="0" fillId="0" borderId="35" xfId="0" applyNumberFormat="1" applyFill="1" applyBorder="1" applyAlignment="1">
      <alignment horizontal="center" vertical="center"/>
    </xf>
    <xf numFmtId="178" fontId="0" fillId="3" borderId="35" xfId="0" applyNumberFormat="1" applyFill="1" applyBorder="1" applyAlignment="1">
      <alignment horizontal="center" vertical="center"/>
    </xf>
    <xf numFmtId="178" fontId="0" fillId="0" borderId="33" xfId="0" applyNumberFormat="1" applyFill="1" applyBorder="1" applyAlignment="1">
      <alignment horizontal="center" vertical="center"/>
    </xf>
    <xf numFmtId="178" fontId="0" fillId="0" borderId="47" xfId="0" applyNumberForma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0" xfId="0" applyFill="1" applyBorder="1" applyAlignment="1">
      <alignment horizontal="left" vertical="top"/>
    </xf>
    <xf numFmtId="178" fontId="0" fillId="4" borderId="27" xfId="0" applyNumberFormat="1" applyFill="1" applyBorder="1" applyAlignment="1">
      <alignment horizontal="center" vertical="center"/>
    </xf>
    <xf numFmtId="178" fontId="0" fillId="4" borderId="22" xfId="1" applyNumberFormat="1" applyFont="1" applyFill="1" applyBorder="1" applyAlignment="1">
      <alignment horizontal="center"/>
    </xf>
    <xf numFmtId="178" fontId="0" fillId="4" borderId="28" xfId="0" applyNumberFormat="1" applyFill="1" applyBorder="1" applyAlignment="1">
      <alignment horizontal="center" vertical="center"/>
    </xf>
    <xf numFmtId="178" fontId="0" fillId="4" borderId="22" xfId="0" applyNumberFormat="1" applyFill="1" applyBorder="1" applyAlignment="1">
      <alignment horizontal="center" vertical="center"/>
    </xf>
    <xf numFmtId="178" fontId="0" fillId="4" borderId="23" xfId="0" applyNumberFormat="1" applyFill="1" applyBorder="1" applyAlignment="1">
      <alignment horizontal="center" vertical="center"/>
    </xf>
    <xf numFmtId="178" fontId="0" fillId="4" borderId="9" xfId="0" applyNumberFormat="1" applyFill="1" applyBorder="1" applyAlignment="1">
      <alignment horizontal="center" vertical="center"/>
    </xf>
    <xf numFmtId="176" fontId="0" fillId="4" borderId="12" xfId="1" applyNumberFormat="1" applyFont="1" applyFill="1" applyBorder="1" applyAlignment="1">
      <alignment horizontal="center" vertical="center"/>
    </xf>
    <xf numFmtId="176" fontId="0" fillId="4" borderId="21" xfId="1" applyNumberFormat="1" applyFont="1" applyFill="1" applyBorder="1" applyAlignment="1">
      <alignment horizontal="center"/>
    </xf>
    <xf numFmtId="176" fontId="0" fillId="4" borderId="15" xfId="1" applyNumberFormat="1" applyFont="1" applyFill="1" applyBorder="1" applyAlignment="1">
      <alignment horizontal="center"/>
    </xf>
    <xf numFmtId="176" fontId="0" fillId="4" borderId="24" xfId="1" applyNumberFormat="1" applyFont="1" applyFill="1" applyBorder="1" applyAlignment="1">
      <alignment horizontal="center" vertical="center"/>
    </xf>
    <xf numFmtId="176" fontId="0" fillId="4" borderId="12" xfId="0" applyNumberFormat="1" applyFill="1" applyBorder="1" applyAlignment="1">
      <alignment horizontal="center" vertical="center"/>
    </xf>
    <xf numFmtId="176" fontId="0" fillId="4" borderId="15" xfId="1" applyNumberFormat="1" applyFont="1" applyFill="1" applyBorder="1" applyAlignment="1">
      <alignment horizontal="center" vertical="center"/>
    </xf>
    <xf numFmtId="176" fontId="0" fillId="4" borderId="17" xfId="1" applyNumberFormat="1" applyFont="1" applyFill="1" applyBorder="1" applyAlignment="1">
      <alignment horizontal="center" vertical="center"/>
    </xf>
    <xf numFmtId="176" fontId="0" fillId="4" borderId="50" xfId="1" applyNumberFormat="1" applyFont="1" applyFill="1" applyBorder="1" applyAlignment="1">
      <alignment horizontal="center" vertical="center"/>
    </xf>
    <xf numFmtId="176" fontId="0" fillId="4" borderId="52" xfId="1" applyNumberFormat="1" applyFont="1" applyFill="1" applyBorder="1" applyAlignment="1">
      <alignment horizontal="center" vertical="center"/>
    </xf>
    <xf numFmtId="178" fontId="0" fillId="4" borderId="30" xfId="0" applyNumberForma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36" xfId="0" applyBorder="1">
      <alignment vertical="center"/>
    </xf>
    <xf numFmtId="0" fontId="0" fillId="3" borderId="36" xfId="0" applyFill="1" applyBorder="1">
      <alignment vertical="center"/>
    </xf>
    <xf numFmtId="177" fontId="0" fillId="5" borderId="37" xfId="3" applyNumberFormat="1" applyFont="1" applyFill="1" applyBorder="1" applyAlignment="1">
      <alignment horizontal="center" vertical="center"/>
    </xf>
    <xf numFmtId="177" fontId="0" fillId="5" borderId="16" xfId="0" applyNumberFormat="1" applyFill="1" applyBorder="1" applyAlignment="1">
      <alignment horizontal="center" vertical="center"/>
    </xf>
    <xf numFmtId="176" fontId="0" fillId="5" borderId="38" xfId="1" applyNumberFormat="1" applyFont="1" applyFill="1" applyBorder="1" applyAlignment="1">
      <alignment horizontal="center" vertical="center"/>
    </xf>
    <xf numFmtId="178" fontId="0" fillId="5" borderId="55" xfId="0" applyNumberFormat="1" applyFill="1" applyBorder="1" applyAlignment="1">
      <alignment horizontal="center" vertical="center"/>
    </xf>
    <xf numFmtId="176" fontId="0" fillId="5" borderId="24" xfId="1" applyNumberFormat="1" applyFont="1" applyFill="1" applyBorder="1" applyAlignment="1">
      <alignment horizontal="center" vertical="center"/>
    </xf>
    <xf numFmtId="178" fontId="0" fillId="5" borderId="37" xfId="0" applyNumberFormat="1" applyFill="1" applyBorder="1" applyAlignment="1">
      <alignment horizontal="center" vertical="center"/>
    </xf>
    <xf numFmtId="176" fontId="0" fillId="5" borderId="17" xfId="1" applyNumberFormat="1" applyFont="1" applyFill="1" applyBorder="1" applyAlignment="1">
      <alignment horizontal="center" vertical="center"/>
    </xf>
    <xf numFmtId="177" fontId="0" fillId="5" borderId="35" xfId="0" applyNumberFormat="1" applyFill="1" applyBorder="1" applyAlignment="1">
      <alignment horizontal="center" vertical="center"/>
    </xf>
    <xf numFmtId="177" fontId="0" fillId="5" borderId="14" xfId="0" applyNumberFormat="1" applyFill="1" applyBorder="1" applyAlignment="1">
      <alignment horizontal="center" vertical="center"/>
    </xf>
    <xf numFmtId="178" fontId="0" fillId="5" borderId="56" xfId="0" applyNumberFormat="1" applyFill="1" applyBorder="1" applyAlignment="1">
      <alignment horizontal="center" vertical="center"/>
    </xf>
    <xf numFmtId="176" fontId="0" fillId="5" borderId="15" xfId="1" applyNumberFormat="1" applyFont="1" applyFill="1" applyBorder="1" applyAlignment="1">
      <alignment horizontal="center" vertical="center"/>
    </xf>
    <xf numFmtId="177" fontId="0" fillId="5" borderId="37" xfId="0" applyNumberFormat="1" applyFill="1" applyBorder="1" applyAlignment="1">
      <alignment horizontal="center" vertical="center"/>
    </xf>
    <xf numFmtId="176" fontId="0" fillId="5" borderId="38" xfId="0" applyNumberFormat="1" applyFill="1" applyBorder="1" applyAlignment="1">
      <alignment horizontal="center" vertical="center"/>
    </xf>
    <xf numFmtId="177" fontId="0" fillId="5" borderId="51" xfId="3" applyNumberFormat="1" applyFont="1" applyFill="1" applyBorder="1" applyAlignment="1">
      <alignment horizontal="center" vertical="center"/>
    </xf>
    <xf numFmtId="177" fontId="0" fillId="5" borderId="29" xfId="3" applyNumberFormat="1" applyFont="1" applyFill="1" applyBorder="1" applyAlignment="1">
      <alignment horizontal="center" vertical="center"/>
    </xf>
    <xf numFmtId="176" fontId="0" fillId="5" borderId="44" xfId="0" applyNumberFormat="1" applyFill="1" applyBorder="1" applyAlignment="1">
      <alignment horizontal="center" vertical="center"/>
    </xf>
    <xf numFmtId="178" fontId="0" fillId="5" borderId="51" xfId="0" applyNumberFormat="1" applyFill="1" applyBorder="1" applyAlignment="1">
      <alignment horizontal="center" vertical="center"/>
    </xf>
    <xf numFmtId="176" fontId="0" fillId="5" borderId="52" xfId="1" applyNumberFormat="1" applyFont="1" applyFill="1" applyBorder="1" applyAlignment="1">
      <alignment horizontal="center" vertical="center"/>
    </xf>
    <xf numFmtId="0" fontId="0" fillId="3" borderId="27" xfId="0" applyFill="1" applyBorder="1">
      <alignment vertical="center"/>
    </xf>
    <xf numFmtId="0" fontId="0" fillId="3" borderId="22" xfId="0" applyFill="1" applyBorder="1">
      <alignment vertical="center"/>
    </xf>
    <xf numFmtId="0" fontId="0" fillId="0" borderId="27" xfId="0" applyBorder="1">
      <alignment vertical="center"/>
    </xf>
    <xf numFmtId="0" fontId="0" fillId="0" borderId="22" xfId="0" applyBorder="1">
      <alignment vertical="center"/>
    </xf>
    <xf numFmtId="0" fontId="0" fillId="0" borderId="66" xfId="0" applyBorder="1">
      <alignment vertical="center"/>
    </xf>
    <xf numFmtId="0" fontId="0" fillId="3" borderId="62" xfId="0" applyFill="1" applyBorder="1" applyAlignment="1">
      <alignment horizontal="left" vertical="top"/>
    </xf>
    <xf numFmtId="0" fontId="0" fillId="3" borderId="46" xfId="0" applyFill="1" applyBorder="1">
      <alignment vertical="center"/>
    </xf>
    <xf numFmtId="0" fontId="0" fillId="3" borderId="66" xfId="0" applyFill="1" applyBorder="1" applyAlignment="1">
      <alignment horizontal="left" vertical="center"/>
    </xf>
    <xf numFmtId="0" fontId="0" fillId="3" borderId="45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69" xfId="0" applyBorder="1">
      <alignment vertical="center"/>
    </xf>
    <xf numFmtId="177" fontId="0" fillId="0" borderId="7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6" fontId="0" fillId="0" borderId="69" xfId="0" applyNumberFormat="1" applyFill="1" applyBorder="1" applyAlignment="1">
      <alignment horizontal="center" vertical="center"/>
    </xf>
    <xf numFmtId="178" fontId="0" fillId="0" borderId="70" xfId="1" applyNumberFormat="1" applyFont="1" applyFill="1" applyBorder="1" applyAlignment="1">
      <alignment horizontal="center"/>
    </xf>
    <xf numFmtId="176" fontId="0" fillId="0" borderId="21" xfId="1" applyNumberFormat="1" applyFont="1" applyFill="1" applyBorder="1" applyAlignment="1">
      <alignment horizontal="center"/>
    </xf>
    <xf numFmtId="177" fontId="0" fillId="3" borderId="33" xfId="3" applyNumberFormat="1" applyFont="1" applyFill="1" applyBorder="1" applyAlignment="1">
      <alignment horizontal="center" vertical="center"/>
    </xf>
    <xf numFmtId="176" fontId="0" fillId="3" borderId="3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center"/>
    </xf>
    <xf numFmtId="0" fontId="0" fillId="5" borderId="67" xfId="0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0" fillId="5" borderId="38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3" borderId="68" xfId="0" applyFill="1" applyBorder="1" applyAlignment="1">
      <alignment horizontal="left" vertical="top"/>
    </xf>
    <xf numFmtId="0" fontId="0" fillId="3" borderId="49" xfId="0" applyFill="1" applyBorder="1" applyAlignment="1">
      <alignment horizontal="left" vertical="top"/>
    </xf>
    <xf numFmtId="0" fontId="0" fillId="3" borderId="31" xfId="0" applyFill="1" applyBorder="1" applyAlignment="1">
      <alignment horizontal="left" vertical="top"/>
    </xf>
    <xf numFmtId="0" fontId="0" fillId="3" borderId="71" xfId="0" applyFill="1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" borderId="6" xfId="0" applyFill="1" applyBorder="1" applyAlignment="1">
      <alignment horizontal="left" vertical="top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3" borderId="18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Normal="100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C88" sqref="C88"/>
    </sheetView>
  </sheetViews>
  <sheetFormatPr defaultRowHeight="13.5" x14ac:dyDescent="0.15"/>
  <cols>
    <col min="1" max="1" width="3.125" hidden="1" customWidth="1"/>
    <col min="3" max="3" width="15.625" customWidth="1"/>
    <col min="4" max="4" width="27.625" customWidth="1"/>
    <col min="5" max="9" width="12.375" style="2" customWidth="1"/>
    <col min="10" max="11" width="12.375" style="2" hidden="1" customWidth="1"/>
  </cols>
  <sheetData>
    <row r="1" spans="2:12" ht="24.75" customHeight="1" x14ac:dyDescent="0.15">
      <c r="B1" s="1" t="s">
        <v>79</v>
      </c>
      <c r="C1" s="1"/>
    </row>
    <row r="2" spans="2:12" ht="14.25" thickBot="1" x14ac:dyDescent="0.2"/>
    <row r="3" spans="2:12" ht="21.75" customHeight="1" x14ac:dyDescent="0.15">
      <c r="B3" s="147" t="s">
        <v>11</v>
      </c>
      <c r="C3" s="148"/>
      <c r="D3" s="148"/>
      <c r="E3" s="153" t="s">
        <v>80</v>
      </c>
      <c r="F3" s="154"/>
      <c r="G3" s="155"/>
      <c r="H3" s="161" t="s">
        <v>62</v>
      </c>
      <c r="I3" s="162"/>
      <c r="J3" s="54"/>
      <c r="K3" s="55"/>
    </row>
    <row r="4" spans="2:12" ht="48.75" customHeight="1" x14ac:dyDescent="0.15">
      <c r="B4" s="149"/>
      <c r="C4" s="150"/>
      <c r="D4" s="150"/>
      <c r="E4" s="156" t="s">
        <v>12</v>
      </c>
      <c r="F4" s="157" t="s">
        <v>23</v>
      </c>
      <c r="G4" s="158" t="s">
        <v>13</v>
      </c>
      <c r="H4" s="159" t="s">
        <v>63</v>
      </c>
      <c r="I4" s="160" t="s">
        <v>64</v>
      </c>
      <c r="J4" s="145" t="s">
        <v>58</v>
      </c>
      <c r="K4" s="146"/>
    </row>
    <row r="5" spans="2:12" ht="48.75" customHeight="1" thickBot="1" x14ac:dyDescent="0.2">
      <c r="B5" s="151"/>
      <c r="C5" s="152"/>
      <c r="D5" s="150"/>
      <c r="E5" s="156"/>
      <c r="F5" s="157"/>
      <c r="G5" s="158"/>
      <c r="H5" s="159"/>
      <c r="I5" s="160"/>
      <c r="J5" s="8" t="s">
        <v>59</v>
      </c>
      <c r="K5" s="7" t="s">
        <v>60</v>
      </c>
    </row>
    <row r="6" spans="2:12" ht="18.75" customHeight="1" x14ac:dyDescent="0.15">
      <c r="B6" s="139" t="s">
        <v>56</v>
      </c>
      <c r="C6" s="142" t="s">
        <v>24</v>
      </c>
      <c r="D6" s="102"/>
      <c r="E6" s="110">
        <f>SUM(E7:E9)</f>
        <v>1705</v>
      </c>
      <c r="F6" s="30">
        <f>SUM(F7:F9)</f>
        <v>696</v>
      </c>
      <c r="G6" s="111">
        <f>F6/E6</f>
        <v>0.40821114369501466</v>
      </c>
      <c r="H6" s="46">
        <f>SUM(H7:H9)</f>
        <v>326</v>
      </c>
      <c r="I6" s="39">
        <f>IF(ISERROR(H6/F6),0,H6/F6)</f>
        <v>0.46839080459770116</v>
      </c>
      <c r="J6" s="57">
        <f>SUM(J7:J9)</f>
        <v>0</v>
      </c>
      <c r="K6" s="63">
        <f>IF(ISERROR(J6/F6),0,J6/F6)</f>
        <v>0</v>
      </c>
      <c r="L6" s="11"/>
    </row>
    <row r="7" spans="2:12" ht="18.75" customHeight="1" x14ac:dyDescent="0.15">
      <c r="B7" s="139"/>
      <c r="C7" s="143"/>
      <c r="D7" s="104" t="s">
        <v>0</v>
      </c>
      <c r="E7" s="105">
        <v>675</v>
      </c>
      <c r="F7" s="106">
        <v>371</v>
      </c>
      <c r="G7" s="107">
        <f>F7/E7</f>
        <v>0.54962962962962958</v>
      </c>
      <c r="H7" s="108">
        <v>161</v>
      </c>
      <c r="I7" s="109">
        <f>IF(ISERROR(H7/F7),0,H7/F7)</f>
        <v>0.43396226415094341</v>
      </c>
      <c r="J7" s="26"/>
      <c r="K7" s="64">
        <f t="shared" ref="K7:K73" si="0">IF(ISERROR(J7/F7),0,J7/F7)</f>
        <v>0</v>
      </c>
      <c r="L7" s="11"/>
    </row>
    <row r="8" spans="2:12" ht="18.75" customHeight="1" x14ac:dyDescent="0.15">
      <c r="B8" s="140"/>
      <c r="C8" s="144"/>
      <c r="D8" s="74" t="s">
        <v>1</v>
      </c>
      <c r="E8" s="20">
        <v>353</v>
      </c>
      <c r="F8" s="21">
        <v>186</v>
      </c>
      <c r="G8" s="13">
        <f>F8/E8</f>
        <v>0.52691218130311612</v>
      </c>
      <c r="H8" s="47">
        <v>86</v>
      </c>
      <c r="I8" s="14">
        <f t="shared" ref="I8:I74" si="1">IF(ISERROR(H8/F8),0,H8/F8)</f>
        <v>0.46236559139784944</v>
      </c>
      <c r="J8" s="27"/>
      <c r="K8" s="65">
        <f t="shared" si="0"/>
        <v>0</v>
      </c>
      <c r="L8" s="11"/>
    </row>
    <row r="9" spans="2:12" ht="18.75" customHeight="1" x14ac:dyDescent="0.15">
      <c r="B9" s="140"/>
      <c r="C9" s="144"/>
      <c r="D9" s="74" t="s">
        <v>2</v>
      </c>
      <c r="E9" s="20">
        <v>677</v>
      </c>
      <c r="F9" s="21">
        <v>139</v>
      </c>
      <c r="G9" s="13">
        <f t="shared" ref="G9:G78" si="2">F9/E9</f>
        <v>0.20531757754800592</v>
      </c>
      <c r="H9" s="47">
        <v>79</v>
      </c>
      <c r="I9" s="14">
        <f t="shared" si="1"/>
        <v>0.56834532374100721</v>
      </c>
      <c r="J9" s="27"/>
      <c r="K9" s="65">
        <f t="shared" si="0"/>
        <v>0</v>
      </c>
      <c r="L9" s="11"/>
    </row>
    <row r="10" spans="2:12" ht="18.75" customHeight="1" x14ac:dyDescent="0.15">
      <c r="B10" s="140"/>
      <c r="C10" s="163" t="s">
        <v>25</v>
      </c>
      <c r="D10" s="100"/>
      <c r="E10" s="32">
        <f>SUM(E11:E13)</f>
        <v>309</v>
      </c>
      <c r="F10" s="33">
        <f>SUM(F11:F13)</f>
        <v>77</v>
      </c>
      <c r="G10" s="37">
        <f>F10/E10</f>
        <v>0.24919093851132687</v>
      </c>
      <c r="H10" s="48">
        <f>SUM(H11:H13)</f>
        <v>40</v>
      </c>
      <c r="I10" s="40">
        <f t="shared" si="1"/>
        <v>0.51948051948051943</v>
      </c>
      <c r="J10" s="58">
        <f>SUM(J11:J13)</f>
        <v>0</v>
      </c>
      <c r="K10" s="65">
        <f t="shared" si="0"/>
        <v>0</v>
      </c>
      <c r="L10" s="11"/>
    </row>
    <row r="11" spans="2:12" ht="18.75" customHeight="1" x14ac:dyDescent="0.15">
      <c r="B11" s="140"/>
      <c r="C11" s="164"/>
      <c r="D11" s="74" t="s">
        <v>0</v>
      </c>
      <c r="E11" s="20">
        <v>85</v>
      </c>
      <c r="F11" s="21">
        <v>48</v>
      </c>
      <c r="G11" s="13">
        <f t="shared" si="2"/>
        <v>0.56470588235294117</v>
      </c>
      <c r="H11" s="47">
        <v>28</v>
      </c>
      <c r="I11" s="14">
        <f t="shared" si="1"/>
        <v>0.58333333333333337</v>
      </c>
      <c r="J11" s="27"/>
      <c r="K11" s="65">
        <f t="shared" si="0"/>
        <v>0</v>
      </c>
      <c r="L11" s="11"/>
    </row>
    <row r="12" spans="2:12" ht="18.75" customHeight="1" x14ac:dyDescent="0.15">
      <c r="B12" s="140"/>
      <c r="C12" s="164"/>
      <c r="D12" s="74" t="s">
        <v>69</v>
      </c>
      <c r="E12" s="20">
        <v>16</v>
      </c>
      <c r="F12" s="21">
        <v>7</v>
      </c>
      <c r="G12" s="13">
        <f t="shared" si="2"/>
        <v>0.4375</v>
      </c>
      <c r="H12" s="47">
        <v>3</v>
      </c>
      <c r="I12" s="14">
        <f>IF(ISERROR(H12/F12),0,H12/F12)</f>
        <v>0.42857142857142855</v>
      </c>
      <c r="J12" s="27"/>
      <c r="K12" s="65">
        <f t="shared" si="0"/>
        <v>0</v>
      </c>
      <c r="L12" s="11"/>
    </row>
    <row r="13" spans="2:12" ht="18.75" customHeight="1" x14ac:dyDescent="0.15">
      <c r="B13" s="140"/>
      <c r="C13" s="165"/>
      <c r="D13" s="74" t="s">
        <v>3</v>
      </c>
      <c r="E13" s="20">
        <v>208</v>
      </c>
      <c r="F13" s="21">
        <v>22</v>
      </c>
      <c r="G13" s="13">
        <f t="shared" si="2"/>
        <v>0.10576923076923077</v>
      </c>
      <c r="H13" s="47">
        <v>9</v>
      </c>
      <c r="I13" s="14">
        <f t="shared" si="1"/>
        <v>0.40909090909090912</v>
      </c>
      <c r="J13" s="27"/>
      <c r="K13" s="65">
        <f t="shared" si="0"/>
        <v>0</v>
      </c>
      <c r="L13" s="11"/>
    </row>
    <row r="14" spans="2:12" ht="18.75" customHeight="1" x14ac:dyDescent="0.15">
      <c r="B14" s="140"/>
      <c r="C14" s="163" t="s">
        <v>14</v>
      </c>
      <c r="D14" s="100"/>
      <c r="E14" s="32">
        <f>SUM(E15:E17)</f>
        <v>307</v>
      </c>
      <c r="F14" s="33">
        <f>SUM(F15:F17)</f>
        <v>156</v>
      </c>
      <c r="G14" s="37">
        <f>F14/E14</f>
        <v>0.50814332247557004</v>
      </c>
      <c r="H14" s="48">
        <f>SUM(H15:H17)</f>
        <v>56</v>
      </c>
      <c r="I14" s="40">
        <f t="shared" si="1"/>
        <v>0.35897435897435898</v>
      </c>
      <c r="J14" s="58">
        <f>SUM(J15:J17)</f>
        <v>0</v>
      </c>
      <c r="K14" s="65">
        <f t="shared" si="0"/>
        <v>0</v>
      </c>
      <c r="L14" s="11"/>
    </row>
    <row r="15" spans="2:12" ht="18.75" customHeight="1" x14ac:dyDescent="0.15">
      <c r="B15" s="140"/>
      <c r="C15" s="164"/>
      <c r="D15" s="74" t="s">
        <v>0</v>
      </c>
      <c r="E15" s="20">
        <v>154</v>
      </c>
      <c r="F15" s="21">
        <v>77</v>
      </c>
      <c r="G15" s="13">
        <f t="shared" si="2"/>
        <v>0.5</v>
      </c>
      <c r="H15" s="47">
        <v>34</v>
      </c>
      <c r="I15" s="14">
        <f t="shared" si="1"/>
        <v>0.44155844155844154</v>
      </c>
      <c r="J15" s="27"/>
      <c r="K15" s="65">
        <f t="shared" si="0"/>
        <v>0</v>
      </c>
      <c r="L15" s="11"/>
    </row>
    <row r="16" spans="2:12" ht="18.75" customHeight="1" x14ac:dyDescent="0.15">
      <c r="B16" s="140"/>
      <c r="C16" s="164"/>
      <c r="D16" s="74" t="s">
        <v>69</v>
      </c>
      <c r="E16" s="20">
        <v>69</v>
      </c>
      <c r="F16" s="21">
        <v>49</v>
      </c>
      <c r="G16" s="13">
        <f t="shared" si="2"/>
        <v>0.71014492753623193</v>
      </c>
      <c r="H16" s="47">
        <v>11</v>
      </c>
      <c r="I16" s="14">
        <f t="shared" si="1"/>
        <v>0.22448979591836735</v>
      </c>
      <c r="J16" s="27"/>
      <c r="K16" s="65">
        <f t="shared" si="0"/>
        <v>0</v>
      </c>
      <c r="L16" s="11"/>
    </row>
    <row r="17" spans="1:14" ht="18.75" customHeight="1" x14ac:dyDescent="0.15">
      <c r="B17" s="140"/>
      <c r="C17" s="165"/>
      <c r="D17" s="74" t="s">
        <v>4</v>
      </c>
      <c r="E17" s="20">
        <v>84</v>
      </c>
      <c r="F17" s="21">
        <v>30</v>
      </c>
      <c r="G17" s="13">
        <f t="shared" si="2"/>
        <v>0.35714285714285715</v>
      </c>
      <c r="H17" s="47">
        <v>11</v>
      </c>
      <c r="I17" s="14">
        <f t="shared" si="1"/>
        <v>0.36666666666666664</v>
      </c>
      <c r="J17" s="27"/>
      <c r="K17" s="65">
        <f t="shared" si="0"/>
        <v>0</v>
      </c>
      <c r="L17" s="11"/>
    </row>
    <row r="18" spans="1:14" ht="18.75" customHeight="1" x14ac:dyDescent="0.15">
      <c r="B18" s="140"/>
      <c r="C18" s="43" t="s">
        <v>26</v>
      </c>
      <c r="D18" s="75" t="s">
        <v>0</v>
      </c>
      <c r="E18" s="32">
        <v>329</v>
      </c>
      <c r="F18" s="33">
        <v>193</v>
      </c>
      <c r="G18" s="37">
        <f t="shared" si="2"/>
        <v>0.58662613981762923</v>
      </c>
      <c r="H18" s="48">
        <v>107</v>
      </c>
      <c r="I18" s="40">
        <f t="shared" si="1"/>
        <v>0.55440414507772018</v>
      </c>
      <c r="J18" s="34"/>
      <c r="K18" s="65">
        <f t="shared" si="0"/>
        <v>0</v>
      </c>
      <c r="L18" s="11"/>
    </row>
    <row r="19" spans="1:14" ht="18.75" customHeight="1" thickBot="1" x14ac:dyDescent="0.2">
      <c r="A19">
        <v>100</v>
      </c>
      <c r="B19" s="141"/>
      <c r="C19" s="166" t="s">
        <v>16</v>
      </c>
      <c r="D19" s="121"/>
      <c r="E19" s="76">
        <f>SUM(E6,E10,E14,E18)</f>
        <v>2650</v>
      </c>
      <c r="F19" s="77">
        <f>SUM(F6,F10,F14,F18)</f>
        <v>1122</v>
      </c>
      <c r="G19" s="78">
        <f t="shared" si="2"/>
        <v>0.42339622641509433</v>
      </c>
      <c r="H19" s="79">
        <f>SUM(H6,H10,H14,H18)</f>
        <v>529</v>
      </c>
      <c r="I19" s="80">
        <f t="shared" si="1"/>
        <v>0.47147950089126561</v>
      </c>
      <c r="J19" s="59">
        <f>SUM(J6,J10,J14,J18)</f>
        <v>0</v>
      </c>
      <c r="K19" s="66">
        <f t="shared" si="0"/>
        <v>0</v>
      </c>
      <c r="L19" s="11"/>
    </row>
    <row r="20" spans="1:14" ht="17.25" customHeight="1" x14ac:dyDescent="0.15">
      <c r="B20" s="118" t="s">
        <v>21</v>
      </c>
      <c r="C20" s="96" t="s">
        <v>36</v>
      </c>
      <c r="D20" s="4"/>
      <c r="E20" s="22">
        <v>27</v>
      </c>
      <c r="F20" s="19">
        <v>24</v>
      </c>
      <c r="G20" s="16">
        <f t="shared" ref="G20:G43" si="3">F20/E20</f>
        <v>0.88888888888888884</v>
      </c>
      <c r="H20" s="51">
        <v>14</v>
      </c>
      <c r="I20" s="12">
        <f t="shared" ref="I20:I43" si="4">IF(ISERROR(H20/F20),0,H20/F20)</f>
        <v>0.58333333333333337</v>
      </c>
      <c r="J20" s="25"/>
      <c r="K20" s="63">
        <f t="shared" ref="K20:K43" si="5">IF(ISERROR(J20/F20),0,J20/F20)</f>
        <v>0</v>
      </c>
      <c r="L20" s="11"/>
    </row>
    <row r="21" spans="1:14" ht="17.25" customHeight="1" x14ac:dyDescent="0.15">
      <c r="B21" s="119"/>
      <c r="C21" s="97" t="s">
        <v>37</v>
      </c>
      <c r="D21" s="5"/>
      <c r="E21" s="20">
        <v>1285</v>
      </c>
      <c r="F21" s="21">
        <v>149</v>
      </c>
      <c r="G21" s="13">
        <f t="shared" si="3"/>
        <v>0.11595330739299611</v>
      </c>
      <c r="H21" s="49">
        <v>89</v>
      </c>
      <c r="I21" s="15">
        <f t="shared" si="4"/>
        <v>0.59731543624161076</v>
      </c>
      <c r="J21" s="28"/>
      <c r="K21" s="68">
        <f t="shared" si="5"/>
        <v>0</v>
      </c>
      <c r="L21" s="11"/>
    </row>
    <row r="22" spans="1:14" ht="17.25" customHeight="1" thickBot="1" x14ac:dyDescent="0.2">
      <c r="A22">
        <v>159</v>
      </c>
      <c r="B22" s="120"/>
      <c r="C22" s="116" t="s">
        <v>16</v>
      </c>
      <c r="D22" s="121"/>
      <c r="E22" s="76">
        <f>SUM(E20:E21)</f>
        <v>1312</v>
      </c>
      <c r="F22" s="77">
        <f>SUM(F20:F21)</f>
        <v>173</v>
      </c>
      <c r="G22" s="78">
        <f t="shared" si="3"/>
        <v>0.13185975609756098</v>
      </c>
      <c r="H22" s="81">
        <f>SUM(H20:H21)</f>
        <v>103</v>
      </c>
      <c r="I22" s="82">
        <f t="shared" si="4"/>
        <v>0.59537572254335258</v>
      </c>
      <c r="J22" s="61">
        <f>SUM(J20:J21)</f>
        <v>0</v>
      </c>
      <c r="K22" s="69">
        <f t="shared" si="5"/>
        <v>0</v>
      </c>
      <c r="L22" s="11"/>
    </row>
    <row r="23" spans="1:14" ht="17.25" customHeight="1" x14ac:dyDescent="0.15">
      <c r="A23">
        <v>101</v>
      </c>
      <c r="B23" s="127" t="s">
        <v>20</v>
      </c>
      <c r="C23" s="94" t="s">
        <v>5</v>
      </c>
      <c r="D23" s="44"/>
      <c r="E23" s="35">
        <v>90</v>
      </c>
      <c r="F23" s="30">
        <v>30</v>
      </c>
      <c r="G23" s="38">
        <f t="shared" si="3"/>
        <v>0.33333333333333331</v>
      </c>
      <c r="H23" s="46">
        <v>21</v>
      </c>
      <c r="I23" s="39">
        <f t="shared" si="4"/>
        <v>0.7</v>
      </c>
      <c r="J23" s="31"/>
      <c r="K23" s="63">
        <f t="shared" si="5"/>
        <v>0</v>
      </c>
      <c r="L23" s="11"/>
    </row>
    <row r="24" spans="1:14" ht="17.25" customHeight="1" x14ac:dyDescent="0.15">
      <c r="A24">
        <v>154</v>
      </c>
      <c r="B24" s="128"/>
      <c r="C24" s="95" t="s">
        <v>6</v>
      </c>
      <c r="D24" s="45"/>
      <c r="E24" s="32">
        <v>132</v>
      </c>
      <c r="F24" s="33">
        <v>56</v>
      </c>
      <c r="G24" s="37">
        <f t="shared" si="3"/>
        <v>0.42424242424242425</v>
      </c>
      <c r="H24" s="50">
        <v>35</v>
      </c>
      <c r="I24" s="42">
        <f t="shared" si="4"/>
        <v>0.625</v>
      </c>
      <c r="J24" s="36"/>
      <c r="K24" s="68">
        <f t="shared" si="5"/>
        <v>0</v>
      </c>
      <c r="L24" s="11"/>
    </row>
    <row r="25" spans="1:14" ht="17.25" customHeight="1" x14ac:dyDescent="0.15">
      <c r="A25">
        <v>227</v>
      </c>
      <c r="B25" s="128"/>
      <c r="C25" s="130" t="s">
        <v>8</v>
      </c>
      <c r="D25" s="100"/>
      <c r="E25" s="32">
        <f>SUM(E26:E27)</f>
        <v>48</v>
      </c>
      <c r="F25" s="33">
        <f>SUM(F26:F27)</f>
        <v>10</v>
      </c>
      <c r="G25" s="37">
        <f t="shared" si="3"/>
        <v>0.20833333333333334</v>
      </c>
      <c r="H25" s="50">
        <f>SUM(H26:H27)</f>
        <v>3</v>
      </c>
      <c r="I25" s="42">
        <f t="shared" si="4"/>
        <v>0.3</v>
      </c>
      <c r="J25" s="60">
        <f>SUM(J26:J27)</f>
        <v>0</v>
      </c>
      <c r="K25" s="68">
        <f t="shared" si="5"/>
        <v>0</v>
      </c>
      <c r="L25" s="11"/>
    </row>
    <row r="26" spans="1:14" ht="17.25" customHeight="1" x14ac:dyDescent="0.15">
      <c r="B26" s="128"/>
      <c r="C26" s="131"/>
      <c r="D26" s="5" t="s">
        <v>45</v>
      </c>
      <c r="E26" s="20">
        <v>33</v>
      </c>
      <c r="F26" s="21">
        <v>9</v>
      </c>
      <c r="G26" s="13">
        <f t="shared" si="3"/>
        <v>0.27272727272727271</v>
      </c>
      <c r="H26" s="49">
        <v>3</v>
      </c>
      <c r="I26" s="15">
        <f t="shared" si="4"/>
        <v>0.33333333333333331</v>
      </c>
      <c r="J26" s="28"/>
      <c r="K26" s="68">
        <f t="shared" si="5"/>
        <v>0</v>
      </c>
      <c r="L26" s="11"/>
      <c r="M26" s="3"/>
      <c r="N26" s="3"/>
    </row>
    <row r="27" spans="1:14" ht="17.25" customHeight="1" x14ac:dyDescent="0.15">
      <c r="B27" s="128"/>
      <c r="C27" s="132"/>
      <c r="D27" s="5" t="s">
        <v>46</v>
      </c>
      <c r="E27" s="20">
        <v>15</v>
      </c>
      <c r="F27" s="21">
        <v>1</v>
      </c>
      <c r="G27" s="13">
        <f t="shared" si="3"/>
        <v>6.6666666666666666E-2</v>
      </c>
      <c r="H27" s="49">
        <v>0</v>
      </c>
      <c r="I27" s="15">
        <f t="shared" si="4"/>
        <v>0</v>
      </c>
      <c r="J27" s="28"/>
      <c r="K27" s="68">
        <f t="shared" si="5"/>
        <v>0</v>
      </c>
      <c r="L27" s="11"/>
      <c r="M27" s="3"/>
      <c r="N27" s="3"/>
    </row>
    <row r="28" spans="1:14" ht="17.25" customHeight="1" x14ac:dyDescent="0.15">
      <c r="A28">
        <v>221</v>
      </c>
      <c r="B28" s="128"/>
      <c r="C28" s="99" t="s">
        <v>43</v>
      </c>
      <c r="D28" s="45"/>
      <c r="E28" s="32">
        <f>SUM(E29)</f>
        <v>49</v>
      </c>
      <c r="F28" s="33">
        <f>SUM(F29)</f>
        <v>6</v>
      </c>
      <c r="G28" s="37">
        <f t="shared" si="3"/>
        <v>0.12244897959183673</v>
      </c>
      <c r="H28" s="50">
        <f>SUM(H29)</f>
        <v>2</v>
      </c>
      <c r="I28" s="42">
        <f t="shared" si="4"/>
        <v>0.33333333333333331</v>
      </c>
      <c r="J28" s="36"/>
      <c r="K28" s="68">
        <f t="shared" si="5"/>
        <v>0</v>
      </c>
      <c r="L28" s="11"/>
      <c r="M28" s="3"/>
      <c r="N28" s="3"/>
    </row>
    <row r="29" spans="1:14" ht="17.25" customHeight="1" x14ac:dyDescent="0.15">
      <c r="A29">
        <v>221</v>
      </c>
      <c r="B29" s="128"/>
      <c r="C29" s="56"/>
      <c r="D29" s="73" t="s">
        <v>67</v>
      </c>
      <c r="E29" s="20">
        <v>49</v>
      </c>
      <c r="F29" s="21">
        <v>6</v>
      </c>
      <c r="G29" s="13">
        <f t="shared" si="3"/>
        <v>0.12244897959183673</v>
      </c>
      <c r="H29" s="49">
        <v>2</v>
      </c>
      <c r="I29" s="15">
        <f t="shared" si="4"/>
        <v>0.33333333333333331</v>
      </c>
      <c r="J29" s="36"/>
      <c r="K29" s="68">
        <f t="shared" si="5"/>
        <v>0</v>
      </c>
      <c r="L29" s="11"/>
      <c r="M29" s="3"/>
      <c r="N29" s="3"/>
    </row>
    <row r="30" spans="1:14" ht="17.25" customHeight="1" x14ac:dyDescent="0.15">
      <c r="A30">
        <v>237</v>
      </c>
      <c r="B30" s="128"/>
      <c r="C30" s="133" t="s">
        <v>9</v>
      </c>
      <c r="D30" s="100"/>
      <c r="E30" s="32">
        <f>SUM(E31:E32)</f>
        <v>106</v>
      </c>
      <c r="F30" s="33">
        <f>SUM(F31:F32)</f>
        <v>20</v>
      </c>
      <c r="G30" s="37">
        <f t="shared" si="3"/>
        <v>0.18867924528301888</v>
      </c>
      <c r="H30" s="50">
        <f>SUM(H31:H32)</f>
        <v>7</v>
      </c>
      <c r="I30" s="42">
        <f t="shared" si="4"/>
        <v>0.35</v>
      </c>
      <c r="J30" s="60">
        <f>SUM(J31:J31)</f>
        <v>0</v>
      </c>
      <c r="K30" s="68">
        <f t="shared" si="5"/>
        <v>0</v>
      </c>
      <c r="L30" s="11"/>
      <c r="M30" s="3"/>
      <c r="N30" s="3"/>
    </row>
    <row r="31" spans="1:14" ht="17.25" customHeight="1" x14ac:dyDescent="0.15">
      <c r="B31" s="128"/>
      <c r="C31" s="134"/>
      <c r="D31" s="5" t="s">
        <v>31</v>
      </c>
      <c r="E31" s="20">
        <v>78</v>
      </c>
      <c r="F31" s="21">
        <v>18</v>
      </c>
      <c r="G31" s="13">
        <f t="shared" si="3"/>
        <v>0.23076923076923078</v>
      </c>
      <c r="H31" s="49">
        <v>7</v>
      </c>
      <c r="I31" s="15">
        <f t="shared" si="4"/>
        <v>0.3888888888888889</v>
      </c>
      <c r="J31" s="28"/>
      <c r="K31" s="68">
        <f t="shared" si="5"/>
        <v>0</v>
      </c>
      <c r="L31" s="11"/>
      <c r="M31" s="3"/>
      <c r="N31" s="3"/>
    </row>
    <row r="32" spans="1:14" ht="17.25" customHeight="1" x14ac:dyDescent="0.15">
      <c r="B32" s="128"/>
      <c r="C32" s="135"/>
      <c r="D32" s="5" t="s">
        <v>30</v>
      </c>
      <c r="E32" s="20">
        <v>28</v>
      </c>
      <c r="F32" s="21">
        <v>2</v>
      </c>
      <c r="G32" s="13">
        <f>F32/E32</f>
        <v>7.1428571428571425E-2</v>
      </c>
      <c r="H32" s="49">
        <v>0</v>
      </c>
      <c r="I32" s="15">
        <f>IF(ISERROR(H32/F32),0,H32/F32)</f>
        <v>0</v>
      </c>
      <c r="J32" s="28"/>
      <c r="K32" s="68">
        <f>IF(ISERROR(J32/F32),0,J32/F32)</f>
        <v>0</v>
      </c>
      <c r="L32" s="11"/>
      <c r="M32" s="3"/>
      <c r="N32" s="3"/>
    </row>
    <row r="33" spans="1:14" ht="17.25" customHeight="1" x14ac:dyDescent="0.15">
      <c r="A33">
        <v>156</v>
      </c>
      <c r="B33" s="128"/>
      <c r="C33" s="99" t="s">
        <v>66</v>
      </c>
      <c r="D33" s="45"/>
      <c r="E33" s="32">
        <f>SUM(E34)</f>
        <v>95</v>
      </c>
      <c r="F33" s="33">
        <f>SUM(F34)</f>
        <v>13</v>
      </c>
      <c r="G33" s="37">
        <f t="shared" si="3"/>
        <v>0.1368421052631579</v>
      </c>
      <c r="H33" s="50">
        <f>SUM(H34)</f>
        <v>7</v>
      </c>
      <c r="I33" s="42">
        <f t="shared" si="4"/>
        <v>0.53846153846153844</v>
      </c>
      <c r="J33" s="36"/>
      <c r="K33" s="68">
        <f t="shared" si="5"/>
        <v>0</v>
      </c>
      <c r="L33" s="11"/>
      <c r="M33" s="3"/>
      <c r="N33" s="3"/>
    </row>
    <row r="34" spans="1:14" ht="17.25" customHeight="1" x14ac:dyDescent="0.15">
      <c r="A34">
        <v>156</v>
      </c>
      <c r="B34" s="128"/>
      <c r="C34" s="56"/>
      <c r="D34" s="73" t="s">
        <v>65</v>
      </c>
      <c r="E34" s="20">
        <v>95</v>
      </c>
      <c r="F34" s="21">
        <v>13</v>
      </c>
      <c r="G34" s="13">
        <f t="shared" si="3"/>
        <v>0.1368421052631579</v>
      </c>
      <c r="H34" s="49">
        <v>7</v>
      </c>
      <c r="I34" s="15">
        <f t="shared" si="4"/>
        <v>0.53846153846153844</v>
      </c>
      <c r="J34" s="36"/>
      <c r="K34" s="68">
        <f t="shared" si="5"/>
        <v>0</v>
      </c>
      <c r="L34" s="11"/>
      <c r="M34" s="3"/>
      <c r="N34" s="3"/>
    </row>
    <row r="35" spans="1:14" ht="17.25" customHeight="1" x14ac:dyDescent="0.15">
      <c r="A35">
        <v>239</v>
      </c>
      <c r="B35" s="128"/>
      <c r="C35" s="99" t="s">
        <v>47</v>
      </c>
      <c r="D35" s="45"/>
      <c r="E35" s="32">
        <f>SUM(E36)</f>
        <v>71</v>
      </c>
      <c r="F35" s="33">
        <f>SUM(F36)</f>
        <v>20</v>
      </c>
      <c r="G35" s="37">
        <f t="shared" si="3"/>
        <v>0.28169014084507044</v>
      </c>
      <c r="H35" s="50">
        <f>SUM(H36)</f>
        <v>4</v>
      </c>
      <c r="I35" s="42">
        <f t="shared" si="4"/>
        <v>0.2</v>
      </c>
      <c r="J35" s="36"/>
      <c r="K35" s="68">
        <f t="shared" si="5"/>
        <v>0</v>
      </c>
      <c r="L35" s="11"/>
      <c r="M35" s="3"/>
      <c r="N35" s="3"/>
    </row>
    <row r="36" spans="1:14" ht="17.25" customHeight="1" x14ac:dyDescent="0.15">
      <c r="A36">
        <v>239</v>
      </c>
      <c r="B36" s="128"/>
      <c r="C36" s="56"/>
      <c r="D36" s="73" t="s">
        <v>68</v>
      </c>
      <c r="E36" s="20">
        <v>71</v>
      </c>
      <c r="F36" s="21">
        <v>20</v>
      </c>
      <c r="G36" s="13">
        <f t="shared" si="3"/>
        <v>0.28169014084507044</v>
      </c>
      <c r="H36" s="49">
        <v>4</v>
      </c>
      <c r="I36" s="15">
        <f t="shared" si="4"/>
        <v>0.2</v>
      </c>
      <c r="J36" s="36"/>
      <c r="K36" s="68">
        <f t="shared" si="5"/>
        <v>0</v>
      </c>
      <c r="L36" s="11"/>
      <c r="M36" s="3"/>
      <c r="N36" s="3"/>
    </row>
    <row r="37" spans="1:14" ht="17.25" customHeight="1" x14ac:dyDescent="0.15">
      <c r="A37">
        <v>162</v>
      </c>
      <c r="B37" s="128"/>
      <c r="C37" s="130" t="s">
        <v>7</v>
      </c>
      <c r="D37" s="100"/>
      <c r="E37" s="32">
        <f>SUM(E38:E39)</f>
        <v>84</v>
      </c>
      <c r="F37" s="33">
        <f>SUM(F38:F39)</f>
        <v>26</v>
      </c>
      <c r="G37" s="37">
        <f t="shared" si="3"/>
        <v>0.30952380952380953</v>
      </c>
      <c r="H37" s="50">
        <f>SUM(H38:H39)</f>
        <v>6</v>
      </c>
      <c r="I37" s="42">
        <f t="shared" si="4"/>
        <v>0.23076923076923078</v>
      </c>
      <c r="J37" s="60">
        <f>SUM(J38:J39)</f>
        <v>0</v>
      </c>
      <c r="K37" s="68">
        <f t="shared" si="5"/>
        <v>0</v>
      </c>
      <c r="L37" s="11"/>
      <c r="M37" s="3"/>
      <c r="N37" s="3"/>
    </row>
    <row r="38" spans="1:14" ht="17.25" customHeight="1" x14ac:dyDescent="0.15">
      <c r="B38" s="128"/>
      <c r="C38" s="131"/>
      <c r="D38" s="5" t="s">
        <v>32</v>
      </c>
      <c r="E38" s="20">
        <v>33</v>
      </c>
      <c r="F38" s="21">
        <v>15</v>
      </c>
      <c r="G38" s="13">
        <f t="shared" si="3"/>
        <v>0.45454545454545453</v>
      </c>
      <c r="H38" s="49">
        <v>0</v>
      </c>
      <c r="I38" s="15">
        <f t="shared" si="4"/>
        <v>0</v>
      </c>
      <c r="J38" s="28"/>
      <c r="K38" s="68">
        <f t="shared" si="5"/>
        <v>0</v>
      </c>
      <c r="L38" s="11"/>
      <c r="M38" s="3"/>
      <c r="N38" s="3"/>
    </row>
    <row r="39" spans="1:14" ht="17.25" customHeight="1" x14ac:dyDescent="0.15">
      <c r="B39" s="128"/>
      <c r="C39" s="132"/>
      <c r="D39" s="5" t="s">
        <v>33</v>
      </c>
      <c r="E39" s="20">
        <v>51</v>
      </c>
      <c r="F39" s="21">
        <v>11</v>
      </c>
      <c r="G39" s="13">
        <f t="shared" si="3"/>
        <v>0.21568627450980393</v>
      </c>
      <c r="H39" s="49">
        <v>6</v>
      </c>
      <c r="I39" s="15">
        <f t="shared" si="4"/>
        <v>0.54545454545454541</v>
      </c>
      <c r="J39" s="28"/>
      <c r="K39" s="68">
        <f t="shared" si="5"/>
        <v>0</v>
      </c>
      <c r="L39" s="11"/>
      <c r="M39" s="3"/>
      <c r="N39" s="3"/>
    </row>
    <row r="40" spans="1:14" ht="17.25" customHeight="1" x14ac:dyDescent="0.15">
      <c r="A40">
        <v>238</v>
      </c>
      <c r="B40" s="128"/>
      <c r="C40" s="130" t="s">
        <v>10</v>
      </c>
      <c r="D40" s="100"/>
      <c r="E40" s="32">
        <f>SUM(E41:E42)</f>
        <v>76</v>
      </c>
      <c r="F40" s="33">
        <f>SUM(F41:F42)</f>
        <v>11</v>
      </c>
      <c r="G40" s="37">
        <f t="shared" si="3"/>
        <v>0.14473684210526316</v>
      </c>
      <c r="H40" s="50">
        <f>SUM(H41:H42)</f>
        <v>6</v>
      </c>
      <c r="I40" s="42">
        <f t="shared" si="4"/>
        <v>0.54545454545454541</v>
      </c>
      <c r="J40" s="60">
        <f>SUM(J41:J42)</f>
        <v>0</v>
      </c>
      <c r="K40" s="68">
        <f t="shared" si="5"/>
        <v>0</v>
      </c>
      <c r="L40" s="11"/>
      <c r="M40" s="3"/>
      <c r="N40" s="3"/>
    </row>
    <row r="41" spans="1:14" ht="17.25" customHeight="1" x14ac:dyDescent="0.15">
      <c r="B41" s="128"/>
      <c r="C41" s="131"/>
      <c r="D41" s="5" t="s">
        <v>34</v>
      </c>
      <c r="E41" s="20">
        <v>63</v>
      </c>
      <c r="F41" s="21">
        <v>8</v>
      </c>
      <c r="G41" s="13">
        <f t="shared" si="3"/>
        <v>0.12698412698412698</v>
      </c>
      <c r="H41" s="49">
        <v>4</v>
      </c>
      <c r="I41" s="15">
        <f t="shared" si="4"/>
        <v>0.5</v>
      </c>
      <c r="J41" s="28"/>
      <c r="K41" s="68">
        <f t="shared" si="5"/>
        <v>0</v>
      </c>
      <c r="L41" s="11"/>
      <c r="M41" s="3"/>
      <c r="N41" s="3"/>
    </row>
    <row r="42" spans="1:14" ht="17.25" customHeight="1" x14ac:dyDescent="0.15">
      <c r="B42" s="128"/>
      <c r="C42" s="132"/>
      <c r="D42" s="5" t="s">
        <v>35</v>
      </c>
      <c r="E42" s="20">
        <v>13</v>
      </c>
      <c r="F42" s="21">
        <v>3</v>
      </c>
      <c r="G42" s="13">
        <f t="shared" si="3"/>
        <v>0.23076923076923078</v>
      </c>
      <c r="H42" s="49">
        <v>2</v>
      </c>
      <c r="I42" s="15">
        <f t="shared" si="4"/>
        <v>0.66666666666666663</v>
      </c>
      <c r="J42" s="28"/>
      <c r="K42" s="68">
        <f t="shared" si="5"/>
        <v>0</v>
      </c>
      <c r="L42" s="11"/>
      <c r="M42" s="3"/>
      <c r="N42" s="3"/>
    </row>
    <row r="43" spans="1:14" ht="17.25" customHeight="1" thickBot="1" x14ac:dyDescent="0.2">
      <c r="B43" s="129"/>
      <c r="C43" s="116" t="s">
        <v>16</v>
      </c>
      <c r="D43" s="117"/>
      <c r="E43" s="83">
        <f>SUM(E23:E24,E25,E28,E30,E33,E36,E37,E40)</f>
        <v>751</v>
      </c>
      <c r="F43" s="84">
        <f>SUM(F23:F24,F25,F28,F30,F33,F36,F37,F40)</f>
        <v>192</v>
      </c>
      <c r="G43" s="78">
        <f t="shared" si="3"/>
        <v>0.25565912117177098</v>
      </c>
      <c r="H43" s="85">
        <f>SUM(H23:H24,H25,H28,H30,H33,H36,H37,H40)</f>
        <v>91</v>
      </c>
      <c r="I43" s="86">
        <f t="shared" si="4"/>
        <v>0.47395833333333331</v>
      </c>
      <c r="J43" s="62">
        <f>SUM(J23:J24,J25,J28,J30,J33,J36,J37,J40)</f>
        <v>0</v>
      </c>
      <c r="K43" s="68">
        <f t="shared" si="5"/>
        <v>0</v>
      </c>
      <c r="L43" s="11"/>
      <c r="M43" s="3"/>
      <c r="N43" s="3"/>
    </row>
    <row r="44" spans="1:14" ht="18.75" customHeight="1" x14ac:dyDescent="0.15">
      <c r="A44">
        <v>211</v>
      </c>
      <c r="B44" s="127" t="s">
        <v>17</v>
      </c>
      <c r="C44" s="138" t="s">
        <v>42</v>
      </c>
      <c r="D44" s="102"/>
      <c r="E44" s="35">
        <f>SUM(E45:E46)</f>
        <v>122</v>
      </c>
      <c r="F44" s="30">
        <f>SUM(F45:F46)</f>
        <v>98</v>
      </c>
      <c r="G44" s="37">
        <f t="shared" si="2"/>
        <v>0.80327868852459017</v>
      </c>
      <c r="H44" s="46">
        <f>SUM(H45:H46)</f>
        <v>23</v>
      </c>
      <c r="I44" s="41">
        <f t="shared" si="1"/>
        <v>0.23469387755102042</v>
      </c>
      <c r="J44" s="57">
        <f>SUM(J45:J46)</f>
        <v>0</v>
      </c>
      <c r="K44" s="67">
        <f t="shared" si="0"/>
        <v>0</v>
      </c>
      <c r="L44" s="11"/>
    </row>
    <row r="45" spans="1:14" ht="18.75" customHeight="1" x14ac:dyDescent="0.15">
      <c r="B45" s="128"/>
      <c r="C45" s="131"/>
      <c r="D45" s="5" t="s">
        <v>19</v>
      </c>
      <c r="E45" s="20">
        <v>5</v>
      </c>
      <c r="F45" s="21">
        <v>5</v>
      </c>
      <c r="G45" s="13">
        <f t="shared" si="2"/>
        <v>1</v>
      </c>
      <c r="H45" s="49">
        <v>3</v>
      </c>
      <c r="I45" s="15">
        <f t="shared" si="1"/>
        <v>0.6</v>
      </c>
      <c r="J45" s="28"/>
      <c r="K45" s="68">
        <f t="shared" si="0"/>
        <v>0</v>
      </c>
      <c r="L45" s="11"/>
    </row>
    <row r="46" spans="1:14" ht="18.75" customHeight="1" x14ac:dyDescent="0.15">
      <c r="B46" s="128"/>
      <c r="C46" s="132"/>
      <c r="D46" s="5" t="s">
        <v>40</v>
      </c>
      <c r="E46" s="20">
        <v>117</v>
      </c>
      <c r="F46" s="21">
        <v>93</v>
      </c>
      <c r="G46" s="13">
        <f t="shared" si="2"/>
        <v>0.79487179487179482</v>
      </c>
      <c r="H46" s="49">
        <v>20</v>
      </c>
      <c r="I46" s="15">
        <f t="shared" si="1"/>
        <v>0.21505376344086022</v>
      </c>
      <c r="J46" s="28"/>
      <c r="K46" s="68">
        <f t="shared" si="0"/>
        <v>0</v>
      </c>
      <c r="L46" s="11"/>
    </row>
    <row r="47" spans="1:14" ht="18.75" customHeight="1" x14ac:dyDescent="0.15">
      <c r="A47">
        <v>240</v>
      </c>
      <c r="B47" s="128"/>
      <c r="C47" s="130" t="s">
        <v>48</v>
      </c>
      <c r="D47" s="100"/>
      <c r="E47" s="32">
        <f>SUM(E48:E49)</f>
        <v>121</v>
      </c>
      <c r="F47" s="33">
        <f>SUM(F48:F49)</f>
        <v>64</v>
      </c>
      <c r="G47" s="37">
        <f t="shared" si="2"/>
        <v>0.52892561983471076</v>
      </c>
      <c r="H47" s="50">
        <f>SUM(H48:H49)</f>
        <v>28</v>
      </c>
      <c r="I47" s="42">
        <f t="shared" si="1"/>
        <v>0.4375</v>
      </c>
      <c r="J47" s="60">
        <f>SUM(J48:J49)</f>
        <v>0</v>
      </c>
      <c r="K47" s="68">
        <f t="shared" si="0"/>
        <v>0</v>
      </c>
      <c r="L47" s="11"/>
    </row>
    <row r="48" spans="1:14" ht="18.75" customHeight="1" x14ac:dyDescent="0.15">
      <c r="B48" s="128"/>
      <c r="C48" s="131"/>
      <c r="D48" s="5" t="s">
        <v>18</v>
      </c>
      <c r="E48" s="20">
        <v>3</v>
      </c>
      <c r="F48" s="21">
        <v>3</v>
      </c>
      <c r="G48" s="13">
        <f t="shared" si="2"/>
        <v>1</v>
      </c>
      <c r="H48" s="49">
        <v>3</v>
      </c>
      <c r="I48" s="15">
        <f t="shared" si="1"/>
        <v>1</v>
      </c>
      <c r="J48" s="28"/>
      <c r="K48" s="68">
        <f t="shared" si="0"/>
        <v>0</v>
      </c>
      <c r="L48" s="11"/>
    </row>
    <row r="49" spans="1:12" ht="18.75" customHeight="1" x14ac:dyDescent="0.15">
      <c r="B49" s="128"/>
      <c r="C49" s="132"/>
      <c r="D49" s="5" t="s">
        <v>40</v>
      </c>
      <c r="E49" s="20">
        <v>118</v>
      </c>
      <c r="F49" s="21">
        <v>61</v>
      </c>
      <c r="G49" s="13">
        <f t="shared" si="2"/>
        <v>0.51694915254237284</v>
      </c>
      <c r="H49" s="49">
        <v>25</v>
      </c>
      <c r="I49" s="15">
        <f t="shared" si="1"/>
        <v>0.4098360655737705</v>
      </c>
      <c r="J49" s="28"/>
      <c r="K49" s="68">
        <f t="shared" si="0"/>
        <v>0</v>
      </c>
      <c r="L49" s="11"/>
    </row>
    <row r="50" spans="1:12" ht="18.75" customHeight="1" x14ac:dyDescent="0.15">
      <c r="A50">
        <v>241</v>
      </c>
      <c r="B50" s="128"/>
      <c r="C50" s="130" t="s">
        <v>49</v>
      </c>
      <c r="D50" s="100"/>
      <c r="E50" s="32">
        <f>SUM(E51:E52)</f>
        <v>128</v>
      </c>
      <c r="F50" s="33">
        <f>SUM(F51:F52)</f>
        <v>64</v>
      </c>
      <c r="G50" s="37">
        <f t="shared" si="2"/>
        <v>0.5</v>
      </c>
      <c r="H50" s="50">
        <f>SUM(H51:H52)</f>
        <v>17</v>
      </c>
      <c r="I50" s="42">
        <f t="shared" si="1"/>
        <v>0.265625</v>
      </c>
      <c r="J50" s="60">
        <f>SUM(J51:J52)</f>
        <v>0</v>
      </c>
      <c r="K50" s="68">
        <f t="shared" si="0"/>
        <v>0</v>
      </c>
      <c r="L50" s="11"/>
    </row>
    <row r="51" spans="1:12" ht="18.75" customHeight="1" x14ac:dyDescent="0.15">
      <c r="B51" s="128"/>
      <c r="C51" s="131"/>
      <c r="D51" s="5" t="s">
        <v>18</v>
      </c>
      <c r="E51" s="20">
        <v>9</v>
      </c>
      <c r="F51" s="21">
        <v>9</v>
      </c>
      <c r="G51" s="13">
        <f t="shared" si="2"/>
        <v>1</v>
      </c>
      <c r="H51" s="49">
        <v>5</v>
      </c>
      <c r="I51" s="15">
        <f t="shared" si="1"/>
        <v>0.55555555555555558</v>
      </c>
      <c r="J51" s="28"/>
      <c r="K51" s="68">
        <f t="shared" si="0"/>
        <v>0</v>
      </c>
      <c r="L51" s="11"/>
    </row>
    <row r="52" spans="1:12" ht="18.75" customHeight="1" x14ac:dyDescent="0.15">
      <c r="B52" s="128"/>
      <c r="C52" s="132"/>
      <c r="D52" s="5" t="s">
        <v>40</v>
      </c>
      <c r="E52" s="20">
        <v>119</v>
      </c>
      <c r="F52" s="21">
        <v>55</v>
      </c>
      <c r="G52" s="13">
        <f t="shared" si="2"/>
        <v>0.46218487394957986</v>
      </c>
      <c r="H52" s="49">
        <v>12</v>
      </c>
      <c r="I52" s="15">
        <f t="shared" si="1"/>
        <v>0.21818181818181817</v>
      </c>
      <c r="J52" s="28"/>
      <c r="K52" s="68">
        <f t="shared" si="0"/>
        <v>0</v>
      </c>
      <c r="L52" s="11"/>
    </row>
    <row r="53" spans="1:12" ht="18.75" customHeight="1" x14ac:dyDescent="0.15">
      <c r="A53">
        <v>185</v>
      </c>
      <c r="B53" s="128"/>
      <c r="C53" s="130" t="s">
        <v>29</v>
      </c>
      <c r="D53" s="100"/>
      <c r="E53" s="32">
        <f>SUM(E54:E55)</f>
        <v>106</v>
      </c>
      <c r="F53" s="33">
        <f>SUM(F54:F55)</f>
        <v>78</v>
      </c>
      <c r="G53" s="37">
        <f>F53/E53</f>
        <v>0.73584905660377353</v>
      </c>
      <c r="H53" s="50">
        <f>SUM(H54:H55)</f>
        <v>52</v>
      </c>
      <c r="I53" s="42">
        <f>IF(ISERROR(H53/F53),0,H53/F53)</f>
        <v>0.66666666666666663</v>
      </c>
      <c r="J53" s="60">
        <f>SUM(J54:J55)</f>
        <v>0</v>
      </c>
      <c r="K53" s="68">
        <f>IF(ISERROR(J53/F53),0,J53/F53)</f>
        <v>0</v>
      </c>
      <c r="L53" s="11"/>
    </row>
    <row r="54" spans="1:12" ht="18.75" customHeight="1" x14ac:dyDescent="0.15">
      <c r="B54" s="128"/>
      <c r="C54" s="131"/>
      <c r="D54" s="5" t="s">
        <v>18</v>
      </c>
      <c r="E54" s="20">
        <v>5</v>
      </c>
      <c r="F54" s="21">
        <v>5</v>
      </c>
      <c r="G54" s="13">
        <f>F54/E54</f>
        <v>1</v>
      </c>
      <c r="H54" s="49">
        <v>5</v>
      </c>
      <c r="I54" s="15">
        <f>IF(ISERROR(H54/F54),0,H54/F54)</f>
        <v>1</v>
      </c>
      <c r="J54" s="28"/>
      <c r="K54" s="68">
        <f>IF(ISERROR(J54/F54),0,J54/F54)</f>
        <v>0</v>
      </c>
      <c r="L54" s="11"/>
    </row>
    <row r="55" spans="1:12" ht="18.75" customHeight="1" x14ac:dyDescent="0.15">
      <c r="B55" s="128"/>
      <c r="C55" s="132"/>
      <c r="D55" s="5" t="s">
        <v>40</v>
      </c>
      <c r="E55" s="20">
        <v>101</v>
      </c>
      <c r="F55" s="21">
        <v>73</v>
      </c>
      <c r="G55" s="13">
        <f>F55/E55</f>
        <v>0.72277227722772275</v>
      </c>
      <c r="H55" s="49">
        <v>47</v>
      </c>
      <c r="I55" s="15">
        <f>IF(ISERROR(H55/F55),0,H55/F55)</f>
        <v>0.64383561643835618</v>
      </c>
      <c r="J55" s="28"/>
      <c r="K55" s="68">
        <f>IF(ISERROR(J55/F55),0,J55/F55)</f>
        <v>0</v>
      </c>
      <c r="L55" s="11"/>
    </row>
    <row r="56" spans="1:12" ht="18.75" customHeight="1" x14ac:dyDescent="0.15">
      <c r="A56">
        <v>167</v>
      </c>
      <c r="B56" s="128"/>
      <c r="C56" s="130" t="s">
        <v>27</v>
      </c>
      <c r="D56" s="100"/>
      <c r="E56" s="32">
        <f>SUM(E57:E58)</f>
        <v>282</v>
      </c>
      <c r="F56" s="33">
        <f>SUM(F57:F58)</f>
        <v>66</v>
      </c>
      <c r="G56" s="37">
        <f t="shared" si="2"/>
        <v>0.23404255319148937</v>
      </c>
      <c r="H56" s="50">
        <f>SUM(H57:H58)</f>
        <v>23</v>
      </c>
      <c r="I56" s="42">
        <f t="shared" si="1"/>
        <v>0.34848484848484851</v>
      </c>
      <c r="J56" s="60">
        <f>SUM(J57:J58)</f>
        <v>0</v>
      </c>
      <c r="K56" s="68">
        <f t="shared" si="0"/>
        <v>0</v>
      </c>
      <c r="L56" s="11"/>
    </row>
    <row r="57" spans="1:12" ht="18.75" customHeight="1" x14ac:dyDescent="0.15">
      <c r="B57" s="128"/>
      <c r="C57" s="131"/>
      <c r="D57" s="5" t="s">
        <v>18</v>
      </c>
      <c r="E57" s="20">
        <v>13</v>
      </c>
      <c r="F57" s="21">
        <v>9</v>
      </c>
      <c r="G57" s="13">
        <f t="shared" si="2"/>
        <v>0.69230769230769229</v>
      </c>
      <c r="H57" s="49">
        <v>8</v>
      </c>
      <c r="I57" s="15">
        <f t="shared" si="1"/>
        <v>0.88888888888888884</v>
      </c>
      <c r="J57" s="28"/>
      <c r="K57" s="68">
        <f t="shared" si="0"/>
        <v>0</v>
      </c>
      <c r="L57" s="11"/>
    </row>
    <row r="58" spans="1:12" ht="18.75" customHeight="1" x14ac:dyDescent="0.15">
      <c r="B58" s="128"/>
      <c r="C58" s="132"/>
      <c r="D58" s="5" t="s">
        <v>40</v>
      </c>
      <c r="E58" s="20">
        <v>269</v>
      </c>
      <c r="F58" s="21">
        <v>57</v>
      </c>
      <c r="G58" s="13">
        <f t="shared" si="2"/>
        <v>0.21189591078066913</v>
      </c>
      <c r="H58" s="49">
        <v>15</v>
      </c>
      <c r="I58" s="15">
        <f t="shared" si="1"/>
        <v>0.26315789473684209</v>
      </c>
      <c r="J58" s="28"/>
      <c r="K58" s="68">
        <f t="shared" si="0"/>
        <v>0</v>
      </c>
      <c r="L58" s="11"/>
    </row>
    <row r="59" spans="1:12" ht="18.75" customHeight="1" x14ac:dyDescent="0.15">
      <c r="A59">
        <v>247</v>
      </c>
      <c r="B59" s="128"/>
      <c r="C59" s="130" t="s">
        <v>53</v>
      </c>
      <c r="D59" s="100"/>
      <c r="E59" s="32">
        <f>SUM(E60:E61)</f>
        <v>113</v>
      </c>
      <c r="F59" s="33">
        <f>SUM(F60:F61)</f>
        <v>33</v>
      </c>
      <c r="G59" s="37">
        <f t="shared" si="2"/>
        <v>0.29203539823008851</v>
      </c>
      <c r="H59" s="50">
        <f>SUM(H60:H61)</f>
        <v>14</v>
      </c>
      <c r="I59" s="42">
        <f t="shared" si="1"/>
        <v>0.42424242424242425</v>
      </c>
      <c r="J59" s="60">
        <f>SUM(J60:J61)</f>
        <v>0</v>
      </c>
      <c r="K59" s="68">
        <f t="shared" si="0"/>
        <v>0</v>
      </c>
      <c r="L59" s="11"/>
    </row>
    <row r="60" spans="1:12" ht="18.75" customHeight="1" x14ac:dyDescent="0.15">
      <c r="B60" s="128"/>
      <c r="C60" s="131"/>
      <c r="D60" s="5" t="s">
        <v>18</v>
      </c>
      <c r="E60" s="20">
        <v>6</v>
      </c>
      <c r="F60" s="21">
        <v>4</v>
      </c>
      <c r="G60" s="13">
        <f t="shared" si="2"/>
        <v>0.66666666666666663</v>
      </c>
      <c r="H60" s="49">
        <v>3</v>
      </c>
      <c r="I60" s="15">
        <f t="shared" si="1"/>
        <v>0.75</v>
      </c>
      <c r="J60" s="28"/>
      <c r="K60" s="68">
        <f t="shared" si="0"/>
        <v>0</v>
      </c>
      <c r="L60" s="11"/>
    </row>
    <row r="61" spans="1:12" ht="18.75" customHeight="1" x14ac:dyDescent="0.15">
      <c r="B61" s="128"/>
      <c r="C61" s="132"/>
      <c r="D61" s="5" t="s">
        <v>40</v>
      </c>
      <c r="E61" s="20">
        <v>107</v>
      </c>
      <c r="F61" s="21">
        <v>29</v>
      </c>
      <c r="G61" s="13">
        <f t="shared" si="2"/>
        <v>0.27102803738317754</v>
      </c>
      <c r="H61" s="49">
        <v>11</v>
      </c>
      <c r="I61" s="15">
        <f t="shared" si="1"/>
        <v>0.37931034482758619</v>
      </c>
      <c r="J61" s="28"/>
      <c r="K61" s="68">
        <f t="shared" si="0"/>
        <v>0</v>
      </c>
      <c r="L61" s="11"/>
    </row>
    <row r="62" spans="1:12" ht="18.75" customHeight="1" x14ac:dyDescent="0.15">
      <c r="A62">
        <v>242</v>
      </c>
      <c r="B62" s="128"/>
      <c r="C62" s="130" t="s">
        <v>50</v>
      </c>
      <c r="D62" s="100"/>
      <c r="E62" s="32">
        <f>SUM(E63:E64)</f>
        <v>139</v>
      </c>
      <c r="F62" s="33">
        <f>SUM(F63:F64)</f>
        <v>57</v>
      </c>
      <c r="G62" s="37">
        <f t="shared" si="2"/>
        <v>0.41007194244604317</v>
      </c>
      <c r="H62" s="50">
        <f>SUM(H63:H64)</f>
        <v>23</v>
      </c>
      <c r="I62" s="42">
        <f t="shared" si="1"/>
        <v>0.40350877192982454</v>
      </c>
      <c r="J62" s="60">
        <f>SUM(J63:J64)</f>
        <v>0</v>
      </c>
      <c r="K62" s="68">
        <f t="shared" si="0"/>
        <v>0</v>
      </c>
      <c r="L62" s="11"/>
    </row>
    <row r="63" spans="1:12" ht="18.75" customHeight="1" x14ac:dyDescent="0.15">
      <c r="B63" s="128"/>
      <c r="C63" s="131"/>
      <c r="D63" s="5" t="s">
        <v>18</v>
      </c>
      <c r="E63" s="20">
        <v>5</v>
      </c>
      <c r="F63" s="21">
        <v>5</v>
      </c>
      <c r="G63" s="13">
        <f t="shared" si="2"/>
        <v>1</v>
      </c>
      <c r="H63" s="49">
        <v>4</v>
      </c>
      <c r="I63" s="15">
        <f t="shared" si="1"/>
        <v>0.8</v>
      </c>
      <c r="J63" s="28"/>
      <c r="K63" s="68">
        <f t="shared" si="0"/>
        <v>0</v>
      </c>
      <c r="L63" s="11"/>
    </row>
    <row r="64" spans="1:12" ht="18.75" customHeight="1" x14ac:dyDescent="0.15">
      <c r="B64" s="128"/>
      <c r="C64" s="132"/>
      <c r="D64" s="5" t="s">
        <v>40</v>
      </c>
      <c r="E64" s="20">
        <v>134</v>
      </c>
      <c r="F64" s="21">
        <v>52</v>
      </c>
      <c r="G64" s="13">
        <f t="shared" si="2"/>
        <v>0.38805970149253732</v>
      </c>
      <c r="H64" s="49">
        <v>19</v>
      </c>
      <c r="I64" s="15">
        <f t="shared" si="1"/>
        <v>0.36538461538461536</v>
      </c>
      <c r="J64" s="28"/>
      <c r="K64" s="68">
        <f t="shared" si="0"/>
        <v>0</v>
      </c>
      <c r="L64" s="11"/>
    </row>
    <row r="65" spans="1:14" ht="18.75" customHeight="1" x14ac:dyDescent="0.15">
      <c r="A65">
        <v>193</v>
      </c>
      <c r="B65" s="128"/>
      <c r="C65" s="130" t="s">
        <v>28</v>
      </c>
      <c r="D65" s="100"/>
      <c r="E65" s="32">
        <f>SUM(E66:E67)</f>
        <v>277</v>
      </c>
      <c r="F65" s="33">
        <f>SUM(F66:F67)</f>
        <v>148</v>
      </c>
      <c r="G65" s="37">
        <f t="shared" si="2"/>
        <v>0.53429602888086647</v>
      </c>
      <c r="H65" s="50">
        <f>SUM(H66:H67)</f>
        <v>61</v>
      </c>
      <c r="I65" s="42">
        <f t="shared" si="1"/>
        <v>0.41216216216216217</v>
      </c>
      <c r="J65" s="60">
        <f>SUM(J66:J67)</f>
        <v>0</v>
      </c>
      <c r="K65" s="68">
        <f t="shared" si="0"/>
        <v>0</v>
      </c>
      <c r="L65" s="11"/>
    </row>
    <row r="66" spans="1:14" ht="18.75" customHeight="1" x14ac:dyDescent="0.15">
      <c r="B66" s="128"/>
      <c r="C66" s="131"/>
      <c r="D66" s="5" t="s">
        <v>18</v>
      </c>
      <c r="E66" s="20">
        <v>14</v>
      </c>
      <c r="F66" s="21">
        <v>14</v>
      </c>
      <c r="G66" s="13">
        <f t="shared" si="2"/>
        <v>1</v>
      </c>
      <c r="H66" s="49">
        <v>11</v>
      </c>
      <c r="I66" s="15">
        <f t="shared" si="1"/>
        <v>0.7857142857142857</v>
      </c>
      <c r="J66" s="28"/>
      <c r="K66" s="68">
        <f t="shared" si="0"/>
        <v>0</v>
      </c>
      <c r="L66" s="11"/>
    </row>
    <row r="67" spans="1:14" ht="18.75" customHeight="1" x14ac:dyDescent="0.15">
      <c r="B67" s="128"/>
      <c r="C67" s="132"/>
      <c r="D67" s="5" t="s">
        <v>40</v>
      </c>
      <c r="E67" s="20">
        <v>263</v>
      </c>
      <c r="F67" s="21">
        <v>134</v>
      </c>
      <c r="G67" s="13">
        <f t="shared" si="2"/>
        <v>0.50950570342205326</v>
      </c>
      <c r="H67" s="49">
        <v>50</v>
      </c>
      <c r="I67" s="15">
        <f t="shared" si="1"/>
        <v>0.37313432835820898</v>
      </c>
      <c r="J67" s="28"/>
      <c r="K67" s="68">
        <f t="shared" si="0"/>
        <v>0</v>
      </c>
      <c r="L67" s="11"/>
    </row>
    <row r="68" spans="1:14" ht="18.75" customHeight="1" x14ac:dyDescent="0.15">
      <c r="A68">
        <v>249</v>
      </c>
      <c r="B68" s="128"/>
      <c r="C68" s="101" t="s">
        <v>55</v>
      </c>
      <c r="D68" s="100"/>
      <c r="E68" s="32">
        <v>16</v>
      </c>
      <c r="F68" s="33">
        <v>15</v>
      </c>
      <c r="G68" s="37">
        <f t="shared" si="2"/>
        <v>0.9375</v>
      </c>
      <c r="H68" s="50">
        <v>2</v>
      </c>
      <c r="I68" s="42">
        <f t="shared" si="1"/>
        <v>0.13333333333333333</v>
      </c>
      <c r="J68" s="36"/>
      <c r="K68" s="68">
        <f t="shared" si="0"/>
        <v>0</v>
      </c>
      <c r="L68" s="11"/>
    </row>
    <row r="69" spans="1:14" ht="18.75" customHeight="1" thickBot="1" x14ac:dyDescent="0.2">
      <c r="B69" s="129"/>
      <c r="C69" s="116" t="s">
        <v>15</v>
      </c>
      <c r="D69" s="121"/>
      <c r="E69" s="76">
        <f>SUM(E44,E47,E50,E56,E59,E62,E65,E53,E68)</f>
        <v>1304</v>
      </c>
      <c r="F69" s="77">
        <f>SUM(F44,F47,F50,F56,F59,F62,F65,F53,F68)</f>
        <v>623</v>
      </c>
      <c r="G69" s="78">
        <f t="shared" si="2"/>
        <v>0.47776073619631904</v>
      </c>
      <c r="H69" s="81">
        <f>SUM(H44,H47,H50,H56,H59,H62,H65,H53,H68)</f>
        <v>243</v>
      </c>
      <c r="I69" s="82">
        <f t="shared" si="1"/>
        <v>0.3900481540930979</v>
      </c>
      <c r="J69" s="61">
        <f>SUM(J44,J47,J50,J56,J59,J62,J65,J53,J68)</f>
        <v>0</v>
      </c>
      <c r="K69" s="69">
        <f t="shared" si="0"/>
        <v>0</v>
      </c>
      <c r="L69" s="11"/>
    </row>
    <row r="70" spans="1:14" ht="17.25" customHeight="1" x14ac:dyDescent="0.15">
      <c r="A70">
        <v>178</v>
      </c>
      <c r="B70" s="122" t="s">
        <v>22</v>
      </c>
      <c r="C70" s="125" t="s">
        <v>41</v>
      </c>
      <c r="D70" s="126"/>
      <c r="E70" s="22">
        <v>56</v>
      </c>
      <c r="F70" s="19">
        <v>16</v>
      </c>
      <c r="G70" s="16">
        <f t="shared" si="2"/>
        <v>0.2857142857142857</v>
      </c>
      <c r="H70" s="51">
        <v>9</v>
      </c>
      <c r="I70" s="12">
        <f t="shared" si="1"/>
        <v>0.5625</v>
      </c>
      <c r="J70" s="25"/>
      <c r="K70" s="63">
        <f t="shared" si="0"/>
        <v>0</v>
      </c>
      <c r="L70" s="11"/>
      <c r="M70" s="136"/>
      <c r="N70" s="137"/>
    </row>
    <row r="71" spans="1:14" ht="17.25" customHeight="1" x14ac:dyDescent="0.15">
      <c r="A71">
        <v>248</v>
      </c>
      <c r="B71" s="123"/>
      <c r="C71" s="98" t="s">
        <v>54</v>
      </c>
      <c r="D71" s="6"/>
      <c r="E71" s="20">
        <v>87</v>
      </c>
      <c r="F71" s="21">
        <v>18</v>
      </c>
      <c r="G71" s="13">
        <f t="shared" si="2"/>
        <v>0.20689655172413793</v>
      </c>
      <c r="H71" s="49">
        <v>6</v>
      </c>
      <c r="I71" s="15">
        <f t="shared" si="1"/>
        <v>0.33333333333333331</v>
      </c>
      <c r="J71" s="28"/>
      <c r="K71" s="68">
        <f t="shared" si="0"/>
        <v>0</v>
      </c>
      <c r="L71" s="11"/>
      <c r="M71" s="136"/>
      <c r="N71" s="137"/>
    </row>
    <row r="72" spans="1:14" ht="17.25" customHeight="1" x14ac:dyDescent="0.15">
      <c r="A72">
        <v>250</v>
      </c>
      <c r="B72" s="123"/>
      <c r="C72" s="98" t="s">
        <v>57</v>
      </c>
      <c r="D72" s="6"/>
      <c r="E72" s="20">
        <v>61</v>
      </c>
      <c r="F72" s="21">
        <v>2</v>
      </c>
      <c r="G72" s="13">
        <f t="shared" ref="G72" si="6">F72/E72</f>
        <v>3.2786885245901641E-2</v>
      </c>
      <c r="H72" s="49">
        <v>1</v>
      </c>
      <c r="I72" s="15">
        <f t="shared" ref="I72" si="7">IF(ISERROR(H72/F72),0,H72/F72)</f>
        <v>0.5</v>
      </c>
      <c r="J72" s="28"/>
      <c r="K72" s="68">
        <f t="shared" si="0"/>
        <v>0</v>
      </c>
      <c r="L72" s="11"/>
      <c r="M72" s="136"/>
      <c r="N72" s="137"/>
    </row>
    <row r="73" spans="1:14" ht="17.25" customHeight="1" x14ac:dyDescent="0.15">
      <c r="A73">
        <v>226</v>
      </c>
      <c r="B73" s="123"/>
      <c r="C73" s="98" t="s">
        <v>44</v>
      </c>
      <c r="D73" s="6"/>
      <c r="E73" s="20">
        <v>30</v>
      </c>
      <c r="F73" s="21">
        <v>26</v>
      </c>
      <c r="G73" s="13">
        <f t="shared" si="2"/>
        <v>0.8666666666666667</v>
      </c>
      <c r="H73" s="49">
        <v>18</v>
      </c>
      <c r="I73" s="15">
        <f t="shared" si="1"/>
        <v>0.69230769230769229</v>
      </c>
      <c r="J73" s="28"/>
      <c r="K73" s="68">
        <f t="shared" si="0"/>
        <v>0</v>
      </c>
      <c r="L73" s="11"/>
      <c r="M73" s="9"/>
      <c r="N73" s="10"/>
    </row>
    <row r="74" spans="1:14" ht="17.25" customHeight="1" x14ac:dyDescent="0.15">
      <c r="A74">
        <v>244</v>
      </c>
      <c r="B74" s="123"/>
      <c r="C74" s="98" t="s">
        <v>51</v>
      </c>
      <c r="D74" s="6"/>
      <c r="E74" s="20">
        <v>4</v>
      </c>
      <c r="F74" s="21">
        <v>1</v>
      </c>
      <c r="G74" s="13">
        <f t="shared" si="2"/>
        <v>0.25</v>
      </c>
      <c r="H74" s="49">
        <v>0</v>
      </c>
      <c r="I74" s="15">
        <f t="shared" si="1"/>
        <v>0</v>
      </c>
      <c r="J74" s="28"/>
      <c r="K74" s="68">
        <f t="shared" ref="K74:K78" si="8">IF(ISERROR(J74/F74),0,J74/F74)</f>
        <v>0</v>
      </c>
      <c r="L74" s="11"/>
      <c r="M74" s="9"/>
      <c r="N74" s="10"/>
    </row>
    <row r="75" spans="1:14" ht="17.25" customHeight="1" x14ac:dyDescent="0.15">
      <c r="A75">
        <v>246</v>
      </c>
      <c r="B75" s="123"/>
      <c r="C75" s="98" t="s">
        <v>52</v>
      </c>
      <c r="D75" s="6"/>
      <c r="E75" s="20">
        <v>1</v>
      </c>
      <c r="F75" s="21">
        <v>1</v>
      </c>
      <c r="G75" s="13">
        <f t="shared" si="2"/>
        <v>1</v>
      </c>
      <c r="H75" s="49">
        <v>1</v>
      </c>
      <c r="I75" s="15">
        <f t="shared" ref="I75:I77" si="9">IF(ISERROR(H75/F75),0,H75/F75)</f>
        <v>1</v>
      </c>
      <c r="J75" s="28"/>
      <c r="K75" s="68">
        <f t="shared" si="8"/>
        <v>0</v>
      </c>
      <c r="L75" s="11"/>
      <c r="M75" s="9"/>
      <c r="N75" s="10"/>
    </row>
    <row r="76" spans="1:14" ht="17.25" customHeight="1" thickBot="1" x14ac:dyDescent="0.2">
      <c r="B76" s="124"/>
      <c r="C76" s="116" t="s">
        <v>16</v>
      </c>
      <c r="D76" s="121"/>
      <c r="E76" s="87">
        <f>SUM(E70:E75)</f>
        <v>239</v>
      </c>
      <c r="F76" s="77">
        <f>SUM(F70:F75)</f>
        <v>64</v>
      </c>
      <c r="G76" s="88">
        <f t="shared" si="2"/>
        <v>0.26778242677824265</v>
      </c>
      <c r="H76" s="81">
        <f>SUM(H70:H75)</f>
        <v>35</v>
      </c>
      <c r="I76" s="82">
        <f t="shared" si="9"/>
        <v>0.546875</v>
      </c>
      <c r="J76" s="61">
        <f>SUM(J70:J75)</f>
        <v>0</v>
      </c>
      <c r="K76" s="69">
        <f t="shared" si="8"/>
        <v>0</v>
      </c>
      <c r="L76" s="11"/>
      <c r="M76" s="136"/>
      <c r="N76" s="137"/>
    </row>
    <row r="77" spans="1:14" ht="17.25" customHeight="1" thickBot="1" x14ac:dyDescent="0.2">
      <c r="A77">
        <v>2000</v>
      </c>
      <c r="B77" s="112" t="s">
        <v>38</v>
      </c>
      <c r="C77" s="113"/>
      <c r="D77" s="113"/>
      <c r="E77" s="23">
        <v>76</v>
      </c>
      <c r="F77" s="24">
        <v>21</v>
      </c>
      <c r="G77" s="17">
        <f t="shared" si="2"/>
        <v>0.27631578947368424</v>
      </c>
      <c r="H77" s="52">
        <v>14</v>
      </c>
      <c r="I77" s="18">
        <f t="shared" si="9"/>
        <v>0.66666666666666663</v>
      </c>
      <c r="J77" s="29">
        <v>0</v>
      </c>
      <c r="K77" s="70">
        <f t="shared" si="8"/>
        <v>0</v>
      </c>
      <c r="L77" s="11"/>
    </row>
    <row r="78" spans="1:14" ht="24" customHeight="1" thickBot="1" x14ac:dyDescent="0.2">
      <c r="B78" s="114" t="s">
        <v>39</v>
      </c>
      <c r="C78" s="115"/>
      <c r="D78" s="115"/>
      <c r="E78" s="89">
        <f>SUM(E19,E69,E43,E22,E76,E77)</f>
        <v>6332</v>
      </c>
      <c r="F78" s="90">
        <f>SUM(F19,F69,F43,F22,F76,F77)</f>
        <v>2195</v>
      </c>
      <c r="G78" s="91">
        <f t="shared" si="2"/>
        <v>0.34665192672141504</v>
      </c>
      <c r="H78" s="92">
        <f>SUM(H19,H69,H43,H22,H76,H77)</f>
        <v>1015</v>
      </c>
      <c r="I78" s="93">
        <f>IF(ISERROR(H78/F78),0,H78/F78)</f>
        <v>0.4624145785876993</v>
      </c>
      <c r="J78" s="72">
        <f>SUM(J19,J69,J43,J22,J76,J77)</f>
        <v>0</v>
      </c>
      <c r="K78" s="71">
        <f t="shared" si="8"/>
        <v>0</v>
      </c>
      <c r="L78" s="11"/>
    </row>
    <row r="79" spans="1:14" ht="17.25" customHeight="1" thickBot="1" x14ac:dyDescent="0.2">
      <c r="B79" t="s">
        <v>77</v>
      </c>
    </row>
    <row r="80" spans="1:14" ht="17.25" customHeight="1" thickBot="1" x14ac:dyDescent="0.2">
      <c r="B80" t="s">
        <v>78</v>
      </c>
      <c r="J80" s="53" t="s">
        <v>61</v>
      </c>
      <c r="K80" s="53"/>
    </row>
    <row r="81" spans="2:4" ht="17.25" customHeight="1" x14ac:dyDescent="0.15">
      <c r="B81" t="s">
        <v>82</v>
      </c>
    </row>
    <row r="82" spans="2:4" x14ac:dyDescent="0.15">
      <c r="C82" s="103" t="s">
        <v>70</v>
      </c>
      <c r="D82" t="s">
        <v>81</v>
      </c>
    </row>
    <row r="83" spans="2:4" x14ac:dyDescent="0.15">
      <c r="C83" s="103" t="s">
        <v>71</v>
      </c>
      <c r="D83" t="s">
        <v>74</v>
      </c>
    </row>
    <row r="84" spans="2:4" x14ac:dyDescent="0.15">
      <c r="C84" s="103" t="s">
        <v>72</v>
      </c>
      <c r="D84" t="s">
        <v>75</v>
      </c>
    </row>
    <row r="85" spans="2:4" x14ac:dyDescent="0.15">
      <c r="C85" s="103" t="s">
        <v>73</v>
      </c>
      <c r="D85" t="s">
        <v>76</v>
      </c>
    </row>
  </sheetData>
  <mergeCells count="41">
    <mergeCell ref="B6:B19"/>
    <mergeCell ref="C6:C9"/>
    <mergeCell ref="J4:K4"/>
    <mergeCell ref="B3:D5"/>
    <mergeCell ref="E3:G3"/>
    <mergeCell ref="E4:E5"/>
    <mergeCell ref="F4:F5"/>
    <mergeCell ref="G4:G5"/>
    <mergeCell ref="H4:H5"/>
    <mergeCell ref="I4:I5"/>
    <mergeCell ref="H3:I3"/>
    <mergeCell ref="C10:C13"/>
    <mergeCell ref="C14:C17"/>
    <mergeCell ref="C19:D19"/>
    <mergeCell ref="M76:N76"/>
    <mergeCell ref="C59:C61"/>
    <mergeCell ref="C62:C64"/>
    <mergeCell ref="C65:C67"/>
    <mergeCell ref="C40:C42"/>
    <mergeCell ref="M72:N72"/>
    <mergeCell ref="M70:N70"/>
    <mergeCell ref="M71:N71"/>
    <mergeCell ref="C53:C55"/>
    <mergeCell ref="C69:D69"/>
    <mergeCell ref="C44:C46"/>
    <mergeCell ref="C47:C49"/>
    <mergeCell ref="C50:C52"/>
    <mergeCell ref="C56:C58"/>
    <mergeCell ref="B77:D77"/>
    <mergeCell ref="B78:D78"/>
    <mergeCell ref="C43:D43"/>
    <mergeCell ref="B20:B22"/>
    <mergeCell ref="C22:D22"/>
    <mergeCell ref="B70:B76"/>
    <mergeCell ref="C70:D70"/>
    <mergeCell ref="B23:B43"/>
    <mergeCell ref="C76:D76"/>
    <mergeCell ref="C25:C27"/>
    <mergeCell ref="C30:C32"/>
    <mergeCell ref="C37:C39"/>
    <mergeCell ref="B44:B6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8" scale="74" orientation="portrait" r:id="rId1"/>
  <headerFooter>
    <oddHeader>&amp;L&amp;Z&amp;F&amp;R&amp;D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歩登録状況(07.15)</vt:lpstr>
      <vt:lpstr>'歩登録状況(07.15)'!Print_Area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CN725904</dc:creator>
  <cp:lastModifiedBy>MilkyAngels</cp:lastModifiedBy>
  <cp:lastPrinted>2019-08-19T07:05:25Z</cp:lastPrinted>
  <dcterms:created xsi:type="dcterms:W3CDTF">2017-11-14T06:14:52Z</dcterms:created>
  <dcterms:modified xsi:type="dcterms:W3CDTF">2019-09-05T06:38:25Z</dcterms:modified>
</cp:coreProperties>
</file>